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7 住宅省エネ\ＨＰ\様式\参考様式\"/>
    </mc:Choice>
  </mc:AlternateContent>
  <bookViews>
    <workbookView xWindow="1860" yWindow="0" windowWidth="27876" windowHeight="12792"/>
  </bookViews>
  <sheets>
    <sheet name="事業費内訳書" sheetId="1" r:id="rId1"/>
  </sheets>
  <definedNames>
    <definedName name="_xlnm.Print_Area" localSheetId="0">事業費内訳書!$A$1:$N$36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 i="1" l="1"/>
  <c r="K22" i="1" l="1"/>
  <c r="O25" i="1" l="1"/>
  <c r="I25" i="1"/>
  <c r="K24" i="1"/>
  <c r="O24" i="1" s="1"/>
  <c r="K23" i="1"/>
  <c r="O23" i="1" s="1"/>
  <c r="O22" i="1"/>
  <c r="K20" i="1"/>
  <c r="O20" i="1" s="1"/>
  <c r="K19" i="1"/>
  <c r="O19" i="1" s="1"/>
  <c r="K18" i="1"/>
  <c r="O18" i="1" s="1"/>
  <c r="K17" i="1"/>
  <c r="O17" i="1" s="1"/>
  <c r="K16" i="1"/>
  <c r="O16" i="1" s="1"/>
  <c r="K15" i="1"/>
  <c r="O15" i="1" s="1"/>
  <c r="K14" i="1"/>
  <c r="O14" i="1" s="1"/>
  <c r="K13" i="1"/>
  <c r="O13" i="1" s="1"/>
  <c r="K12" i="1"/>
  <c r="O12" i="1" s="1"/>
  <c r="K11" i="1"/>
  <c r="O11" i="1" s="1"/>
  <c r="K10" i="1"/>
  <c r="O10" i="1" s="1"/>
  <c r="K9" i="1"/>
  <c r="O9" i="1" s="1"/>
  <c r="K8" i="1"/>
  <c r="O8" i="1" s="1"/>
  <c r="K7" i="1"/>
  <c r="O7" i="1" s="1"/>
  <c r="K6" i="1"/>
  <c r="O6" i="1" s="1"/>
  <c r="K5" i="1"/>
  <c r="O5" i="1" s="1"/>
  <c r="O4" i="1"/>
  <c r="O21" i="1" l="1"/>
  <c r="M21" i="1" s="1"/>
  <c r="O26" i="1"/>
  <c r="M26" i="1" s="1"/>
  <c r="M32" i="1" l="1"/>
  <c r="M33" i="1" s="1"/>
  <c r="M35" i="1" s="1"/>
  <c r="M27" i="1"/>
</calcChain>
</file>

<file path=xl/sharedStrings.xml><?xml version="1.0" encoding="utf-8"?>
<sst xmlns="http://schemas.openxmlformats.org/spreadsheetml/2006/main" count="146" uniqueCount="54">
  <si>
    <t xml:space="preserve"> 補助対象工事</t>
    <phoneticPr fontId="5"/>
  </si>
  <si>
    <t>.</t>
    <phoneticPr fontId="2"/>
  </si>
  <si>
    <t>Ａ　開口部や躯体等の断熱化に係る改修工事</t>
    <rPh sb="2" eb="5">
      <t>カイコウブ</t>
    </rPh>
    <rPh sb="6" eb="8">
      <t>クタイ</t>
    </rPh>
    <rPh sb="8" eb="9">
      <t>ナド</t>
    </rPh>
    <rPh sb="10" eb="12">
      <t>ダンネツ</t>
    </rPh>
    <rPh sb="12" eb="13">
      <t>カ</t>
    </rPh>
    <rPh sb="14" eb="15">
      <t>カカ</t>
    </rPh>
    <rPh sb="16" eb="18">
      <t>カイシュウ</t>
    </rPh>
    <phoneticPr fontId="5"/>
  </si>
  <si>
    <t>既存開口部の断熱改修</t>
    <phoneticPr fontId="5"/>
  </si>
  <si>
    <t>窓</t>
  </si>
  <si>
    <t>ガラス
交換</t>
    <phoneticPr fontId="5"/>
  </si>
  <si>
    <t>大</t>
    <rPh sb="0" eb="1">
      <t>ダイ</t>
    </rPh>
    <phoneticPr fontId="2"/>
  </si>
  <si>
    <t>枚</t>
  </si>
  <si>
    <t>円／枚</t>
    <rPh sb="0" eb="1">
      <t>エン</t>
    </rPh>
    <rPh sb="2" eb="3">
      <t>マイ</t>
    </rPh>
    <phoneticPr fontId="5"/>
  </si>
  <si>
    <t>円</t>
    <phoneticPr fontId="5"/>
  </si>
  <si>
    <t>円</t>
    <rPh sb="0" eb="1">
      <t>エン</t>
    </rPh>
    <phoneticPr fontId="2"/>
  </si>
  <si>
    <t>中</t>
    <rPh sb="0" eb="1">
      <t>チュウ</t>
    </rPh>
    <phoneticPr fontId="2"/>
  </si>
  <si>
    <t>小</t>
    <rPh sb="0" eb="1">
      <t>ショウ</t>
    </rPh>
    <phoneticPr fontId="2"/>
  </si>
  <si>
    <t>内窓設置
・交換</t>
    <rPh sb="6" eb="8">
      <t>コウカン</t>
    </rPh>
    <phoneticPr fontId="5"/>
  </si>
  <si>
    <t>箇所</t>
  </si>
  <si>
    <t>円／箇所</t>
    <rPh sb="0" eb="1">
      <t>エン</t>
    </rPh>
    <rPh sb="2" eb="4">
      <t>カショ</t>
    </rPh>
    <phoneticPr fontId="5"/>
  </si>
  <si>
    <t>外窓交換</t>
    <phoneticPr fontId="5"/>
  </si>
  <si>
    <t>ドア</t>
  </si>
  <si>
    <r>
      <t xml:space="preserve">
既存外壁、屋根・天井、床の断熱</t>
    </r>
    <r>
      <rPr>
        <sz val="8"/>
        <color theme="1"/>
        <rFont val="HG丸ｺﾞｼｯｸM-PRO"/>
        <family val="3"/>
        <charset val="128"/>
      </rPr>
      <t xml:space="preserve">
（</t>
    </r>
    <r>
      <rPr>
        <sz val="10"/>
        <color theme="1"/>
        <rFont val="HG丸ｺﾞｼｯｸM-PRO"/>
        <family val="3"/>
        <charset val="128"/>
      </rPr>
      <t>使用する断熱材の区分に応じた欄に数量を記載してください。）</t>
    </r>
    <rPh sb="1" eb="3">
      <t>キソン</t>
    </rPh>
    <rPh sb="6" eb="8">
      <t>ヤネ</t>
    </rPh>
    <rPh sb="9" eb="11">
      <t>テンジョウ</t>
    </rPh>
    <rPh sb="12" eb="13">
      <t>ユカ</t>
    </rPh>
    <rPh sb="18" eb="20">
      <t>シヨウ</t>
    </rPh>
    <rPh sb="22" eb="25">
      <t>ダンネツザイ</t>
    </rPh>
    <rPh sb="26" eb="28">
      <t>クブン</t>
    </rPh>
    <rPh sb="29" eb="30">
      <t>オウ</t>
    </rPh>
    <rPh sb="32" eb="33">
      <t>ラン</t>
    </rPh>
    <rPh sb="34" eb="36">
      <t>スウリョウ</t>
    </rPh>
    <rPh sb="37" eb="39">
      <t>キサイ</t>
    </rPh>
    <phoneticPr fontId="5"/>
  </si>
  <si>
    <t>外壁</t>
    <rPh sb="0" eb="2">
      <t>ガイヘキ</t>
    </rPh>
    <phoneticPr fontId="5"/>
  </si>
  <si>
    <t>A-C</t>
    <phoneticPr fontId="5"/>
  </si>
  <si>
    <t>㎥</t>
    <phoneticPr fontId="5"/>
  </si>
  <si>
    <t xml:space="preserve">円／㎥  </t>
    <phoneticPr fontId="5"/>
  </si>
  <si>
    <t>D-F</t>
    <phoneticPr fontId="5"/>
  </si>
  <si>
    <t>屋根・
天井</t>
    <rPh sb="0" eb="2">
      <t>ヤネ</t>
    </rPh>
    <rPh sb="4" eb="6">
      <t>テンジョウ</t>
    </rPh>
    <phoneticPr fontId="5"/>
  </si>
  <si>
    <t>床</t>
    <rPh sb="0" eb="1">
      <t>ユカ</t>
    </rPh>
    <phoneticPr fontId="5"/>
  </si>
  <si>
    <t>A　の合計額（①）
※「モデル工事費」と「実際の工事費」のうち、いずれか低い額の計</t>
    <rPh sb="3" eb="5">
      <t>ゴウケイ</t>
    </rPh>
    <rPh sb="5" eb="6">
      <t>ガク</t>
    </rPh>
    <phoneticPr fontId="2"/>
  </si>
  <si>
    <t>Ｂ　設備の効率化に係る工事</t>
    <rPh sb="2" eb="4">
      <t>セツビ</t>
    </rPh>
    <rPh sb="5" eb="8">
      <t>コウリツカ</t>
    </rPh>
    <rPh sb="9" eb="10">
      <t>カカ</t>
    </rPh>
    <rPh sb="11" eb="13">
      <t>コウジ</t>
    </rPh>
    <phoneticPr fontId="5"/>
  </si>
  <si>
    <t>高断熱浴槽</t>
    <rPh sb="0" eb="5">
      <t>コウダンネツヨクソウ</t>
    </rPh>
    <phoneticPr fontId="5"/>
  </si>
  <si>
    <t>式</t>
    <rPh sb="0" eb="1">
      <t>シキ</t>
    </rPh>
    <phoneticPr fontId="2"/>
  </si>
  <si>
    <t>円／戸</t>
    <rPh sb="0" eb="1">
      <t>エン</t>
    </rPh>
    <phoneticPr fontId="5"/>
  </si>
  <si>
    <t>高効率給湯器</t>
    <phoneticPr fontId="5"/>
  </si>
  <si>
    <t>円／戸</t>
    <phoneticPr fontId="5"/>
  </si>
  <si>
    <t>節湯水栓</t>
    <phoneticPr fontId="5"/>
  </si>
  <si>
    <t>台</t>
    <rPh sb="0" eb="1">
      <t>ダイ</t>
    </rPh>
    <phoneticPr fontId="2"/>
  </si>
  <si>
    <t xml:space="preserve">円／台 </t>
    <rPh sb="0" eb="1">
      <t>エン</t>
    </rPh>
    <rPh sb="2" eb="3">
      <t>ダイ</t>
    </rPh>
    <phoneticPr fontId="5"/>
  </si>
  <si>
    <t>LED照明</t>
    <phoneticPr fontId="2"/>
  </si>
  <si>
    <t>Ｂの合計額
※「モデル工事費」と「実際の工事費」のうち、いずれか低い額の計</t>
    <rPh sb="2" eb="4">
      <t>ゴウケイ</t>
    </rPh>
    <rPh sb="4" eb="5">
      <t>ガク</t>
    </rPh>
    <phoneticPr fontId="5"/>
  </si>
  <si>
    <t>その他（③）</t>
    <rPh sb="2" eb="3">
      <t>タ</t>
    </rPh>
    <phoneticPr fontId="2"/>
  </si>
  <si>
    <t>省エネ設計等に要する費用</t>
    <rPh sb="0" eb="1">
      <t>ショウ</t>
    </rPh>
    <rPh sb="4" eb="5">
      <t>ヨウ</t>
    </rPh>
    <rPh sb="7" eb="9">
      <t>ヒヨウ</t>
    </rPh>
    <phoneticPr fontId="2"/>
  </si>
  <si>
    <t>重量化に伴う構造補強工事（全体改修の場合のみ対象）</t>
    <rPh sb="0" eb="3">
      <t>ジュウリョウカ</t>
    </rPh>
    <rPh sb="4" eb="5">
      <t>トモナ</t>
    </rPh>
    <rPh sb="6" eb="12">
      <t>コウゾウホキョウコウジ</t>
    </rPh>
    <rPh sb="13" eb="17">
      <t>ゼンタイカイシュウ</t>
    </rPh>
    <rPh sb="18" eb="20">
      <t>バアイ</t>
    </rPh>
    <rPh sb="22" eb="24">
      <t>タイショウ</t>
    </rPh>
    <phoneticPr fontId="2"/>
  </si>
  <si>
    <t>小計（①＋②＋③）（④）</t>
    <rPh sb="0" eb="2">
      <t>ショウケイ</t>
    </rPh>
    <phoneticPr fontId="2"/>
  </si>
  <si>
    <t>補助金額の算定（⑤）</t>
    <rPh sb="0" eb="2">
      <t>ホジョ</t>
    </rPh>
    <rPh sb="2" eb="4">
      <t>キンガク</t>
    </rPh>
    <rPh sb="5" eb="7">
      <t>サンテイ</t>
    </rPh>
    <phoneticPr fontId="5"/>
  </si>
  <si>
    <t>上限額（⑥）</t>
    <rPh sb="0" eb="3">
      <t>ジョウゲンガク</t>
    </rPh>
    <phoneticPr fontId="2"/>
  </si>
  <si>
    <r>
      <rPr>
        <b/>
        <sz val="18"/>
        <color theme="1"/>
        <rFont val="HG丸ｺﾞｼｯｸM-PRO"/>
        <family val="3"/>
        <charset val="128"/>
      </rPr>
      <t>補助申請額</t>
    </r>
    <r>
      <rPr>
        <sz val="11"/>
        <color theme="1"/>
        <rFont val="HG丸ｺﾞｼｯｸM-PRO"/>
        <family val="3"/>
        <charset val="128"/>
      </rPr>
      <t>（⑤、⑥のいずれか低い額）</t>
    </r>
    <rPh sb="14" eb="15">
      <t>ヒク</t>
    </rPh>
    <phoneticPr fontId="5"/>
  </si>
  <si>
    <t>実際の工事費（税込み）</t>
    <rPh sb="0" eb="2">
      <t>ジッサイ</t>
    </rPh>
    <rPh sb="3" eb="5">
      <t>コウジ</t>
    </rPh>
    <rPh sb="5" eb="6">
      <t>ヒ</t>
    </rPh>
    <rPh sb="7" eb="9">
      <t>ゼイコ</t>
    </rPh>
    <phoneticPr fontId="5"/>
  </si>
  <si>
    <t>モデル工事による工事費
（単価×数量）</t>
    <rPh sb="3" eb="5">
      <t>コウジ</t>
    </rPh>
    <rPh sb="8" eb="10">
      <t>コウジ</t>
    </rPh>
    <rPh sb="10" eb="11">
      <t>ヒ</t>
    </rPh>
    <rPh sb="13" eb="15">
      <t>タンカ</t>
    </rPh>
    <rPh sb="16" eb="18">
      <t>スウリョウ</t>
    </rPh>
    <phoneticPr fontId="5"/>
  </si>
  <si>
    <t>モデル工事費
（単価）</t>
    <rPh sb="3" eb="6">
      <t>コウジヒ</t>
    </rPh>
    <rPh sb="8" eb="10">
      <t>タンカ</t>
    </rPh>
    <phoneticPr fontId="2"/>
  </si>
  <si>
    <t>（Ｂ）が（Ａ）より大きい場合はB≦Aに補正した額（②）</t>
    <rPh sb="19" eb="21">
      <t>ホセイ</t>
    </rPh>
    <rPh sb="23" eb="24">
      <t>ガク</t>
    </rPh>
    <phoneticPr fontId="2"/>
  </si>
  <si>
    <t>④×補助率（4/5）（千円未満切り捨て）</t>
    <rPh sb="2" eb="5">
      <t>ホジョリツ</t>
    </rPh>
    <rPh sb="11" eb="13">
      <t>センエン</t>
    </rPh>
    <rPh sb="13" eb="15">
      <t>ミマン</t>
    </rPh>
    <rPh sb="15" eb="16">
      <t>キ</t>
    </rPh>
    <rPh sb="17" eb="18">
      <t>ス</t>
    </rPh>
    <phoneticPr fontId="5"/>
  </si>
  <si>
    <t>諸経費等（諸経費等を別項目としている場合に記入）（※）</t>
    <rPh sb="0" eb="3">
      <t>ショケイヒ</t>
    </rPh>
    <rPh sb="3" eb="4">
      <t>トウ</t>
    </rPh>
    <rPh sb="5" eb="8">
      <t>ショケイヒ</t>
    </rPh>
    <rPh sb="8" eb="9">
      <t>トウ</t>
    </rPh>
    <rPh sb="10" eb="13">
      <t>ベツコウモク</t>
    </rPh>
    <rPh sb="18" eb="20">
      <t>バアイ</t>
    </rPh>
    <rPh sb="21" eb="23">
      <t>キニュウ</t>
    </rPh>
    <phoneticPr fontId="2"/>
  </si>
  <si>
    <t>値引き（値引きを別項目としている場合に記入）（※）</t>
    <rPh sb="0" eb="2">
      <t>ネビ</t>
    </rPh>
    <rPh sb="4" eb="6">
      <t>ネビ</t>
    </rPh>
    <rPh sb="8" eb="11">
      <t>ベツコウモク</t>
    </rPh>
    <rPh sb="16" eb="18">
      <t>バアイ</t>
    </rPh>
    <rPh sb="19" eb="21">
      <t>キニュウ</t>
    </rPh>
    <phoneticPr fontId="2"/>
  </si>
  <si>
    <t>（※）見積書の金額に補助対象外経費が含まれる場合は、諸経費等・値引きの項目に記載する金額は、
全体工事費に占める補助対象経費の率で按分した金額を記載してください。</t>
    <rPh sb="3" eb="5">
      <t>ミツモリ</t>
    </rPh>
    <rPh sb="5" eb="6">
      <t>ショ</t>
    </rPh>
    <rPh sb="7" eb="9">
      <t>キンガク</t>
    </rPh>
    <rPh sb="10" eb="15">
      <t>ホジョタイショウガイ</t>
    </rPh>
    <rPh sb="15" eb="17">
      <t>ケイヒ</t>
    </rPh>
    <rPh sb="18" eb="19">
      <t>フク</t>
    </rPh>
    <rPh sb="22" eb="24">
      <t>バアイ</t>
    </rPh>
    <rPh sb="26" eb="29">
      <t>ショケイヒ</t>
    </rPh>
    <rPh sb="29" eb="30">
      <t>トウ</t>
    </rPh>
    <rPh sb="31" eb="33">
      <t>ネビ</t>
    </rPh>
    <rPh sb="35" eb="37">
      <t>コウモク</t>
    </rPh>
    <rPh sb="38" eb="40">
      <t>キサイ</t>
    </rPh>
    <rPh sb="42" eb="44">
      <t>キンガク</t>
    </rPh>
    <rPh sb="47" eb="52">
      <t>ゼンタイコウジヒ</t>
    </rPh>
    <rPh sb="53" eb="54">
      <t>シ</t>
    </rPh>
    <rPh sb="56" eb="60">
      <t>ホジョタイショウ</t>
    </rPh>
    <rPh sb="60" eb="62">
      <t>ケイヒ</t>
    </rPh>
    <rPh sb="63" eb="64">
      <t>リツ</t>
    </rPh>
    <rPh sb="65" eb="67">
      <t>アンブン</t>
    </rPh>
    <rPh sb="69" eb="71">
      <t>キンガク</t>
    </rPh>
    <rPh sb="72" eb="74">
      <t>キサイ</t>
    </rPh>
    <phoneticPr fontId="2"/>
  </si>
  <si>
    <t>【参考様式３】事業費内訳書</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</si>
</sst>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0.0;[Red]\-#,##0.0"/>
  </numFmts>
  <fonts count="9"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1"/>
      <color theme="1"/>
      <name val="HG丸ｺﾞｼｯｸM-PRO"/>
      <family val="3"/>
      <charset val="128"/>
    </font>
    <font>
      <b/>
      <sz val="18"/>
      <color theme="1"/>
      <name val="HG丸ｺﾞｼｯｸM-PRO"/>
      <family val="3"/>
      <charset val="128"/>
    </font>
    <font>
      <sz val="6"/>
      <name val="游ゴシック"/>
      <family val="2"/>
      <charset val="128"/>
      <scheme val="minor"/>
    </font>
    <font>
      <sz val="11"/>
      <name val="HG丸ｺﾞｼｯｸM-PRO"/>
      <family val="3"/>
      <charset val="128"/>
    </font>
    <font>
      <sz val="8"/>
      <color theme="1"/>
      <name val="HG丸ｺﾞｼｯｸM-PRO"/>
      <family val="3"/>
      <charset val="128"/>
    </font>
    <font>
      <sz val="10"/>
      <color theme="1"/>
      <name val="HG丸ｺﾞｼｯｸM-PRO"/>
      <family val="3"/>
      <charset val="128"/>
    </font>
  </fonts>
  <fills count="5">
    <fill>
      <patternFill patternType="none"/>
    </fill>
    <fill>
      <patternFill patternType="gray125"/>
    </fill>
    <fill>
      <patternFill patternType="solid">
        <fgColor rgb="FFD9D9D9"/>
        <bgColor indexed="64"/>
      </patternFill>
    </fill>
    <fill>
      <patternFill patternType="solid">
        <fgColor rgb="FFFFFF99"/>
        <bgColor indexed="64"/>
      </patternFill>
    </fill>
    <fill>
      <patternFill patternType="solid">
        <fgColor theme="0"/>
        <bgColor indexed="64"/>
      </patternFill>
    </fill>
  </fills>
  <borders count="85">
    <border>
      <left/>
      <right/>
      <top/>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auto="1"/>
      </left>
      <right/>
      <top/>
      <bottom/>
      <diagonal/>
    </border>
    <border>
      <left/>
      <right style="thin">
        <color auto="1"/>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double">
        <color indexed="64"/>
      </bottom>
      <diagonal/>
    </border>
    <border>
      <left/>
      <right style="thin">
        <color auto="1"/>
      </right>
      <top/>
      <bottom style="double">
        <color indexed="64"/>
      </bottom>
      <diagonal/>
    </border>
    <border>
      <left style="thin">
        <color indexed="64"/>
      </left>
      <right style="thin">
        <color indexed="64"/>
      </right>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medium">
        <color indexed="64"/>
      </top>
      <bottom/>
      <diagonal/>
    </border>
  </borders>
  <cellStyleXfs count="2">
    <xf numFmtId="0" fontId="0" fillId="0" borderId="0"/>
    <xf numFmtId="38" fontId="1" fillId="0" borderId="0" applyFont="0" applyFill="0" applyBorder="0" applyAlignment="0" applyProtection="0">
      <alignment vertical="center"/>
    </xf>
  </cellStyleXfs>
  <cellXfs count="174">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shrinkToFit="1"/>
    </xf>
    <xf numFmtId="0" fontId="3" fillId="0" borderId="0" xfId="0" applyFont="1" applyAlignment="1">
      <alignment vertical="center" shrinkToFit="1"/>
    </xf>
    <xf numFmtId="0" fontId="3" fillId="0" borderId="10" xfId="0" applyFont="1" applyBorder="1" applyAlignment="1">
      <alignment horizontal="center" vertical="center" wrapText="1"/>
    </xf>
    <xf numFmtId="0" fontId="3" fillId="3" borderId="11" xfId="0" applyFont="1" applyFill="1" applyBorder="1" applyAlignment="1">
      <alignment horizontal="center" vertical="center" wrapText="1"/>
    </xf>
    <xf numFmtId="0" fontId="3" fillId="0" borderId="12" xfId="0" applyFont="1" applyBorder="1" applyAlignment="1">
      <alignment horizontal="center" vertical="center" wrapText="1"/>
    </xf>
    <xf numFmtId="38" fontId="3" fillId="0" borderId="12" xfId="1" applyFont="1" applyBorder="1" applyAlignment="1">
      <alignment horizontal="right" vertical="center" wrapText="1"/>
    </xf>
    <xf numFmtId="0" fontId="3" fillId="4" borderId="12" xfId="0" applyFont="1" applyFill="1" applyBorder="1" applyAlignment="1" applyProtection="1">
      <alignment horizontal="center" vertical="center" wrapText="1"/>
      <protection locked="0"/>
    </xf>
    <xf numFmtId="176" fontId="3" fillId="0" borderId="12" xfId="0" applyNumberFormat="1" applyFont="1" applyBorder="1" applyAlignment="1">
      <alignment vertical="center" wrapText="1"/>
    </xf>
    <xf numFmtId="0" fontId="3" fillId="0" borderId="11" xfId="0" applyFont="1" applyBorder="1" applyAlignment="1">
      <alignment horizontal="center" vertical="center" wrapText="1"/>
    </xf>
    <xf numFmtId="177" fontId="3" fillId="3" borderId="10" xfId="0" applyNumberFormat="1" applyFont="1" applyFill="1" applyBorder="1" applyAlignment="1">
      <alignment horizontal="center" vertical="center" wrapText="1"/>
    </xf>
    <xf numFmtId="0" fontId="3" fillId="0" borderId="13" xfId="0" applyFont="1" applyBorder="1" applyAlignment="1">
      <alignment horizontal="center" vertical="center" wrapText="1"/>
    </xf>
    <xf numFmtId="176" fontId="3" fillId="0" borderId="0" xfId="0" applyNumberFormat="1" applyFont="1" applyAlignment="1">
      <alignment vertical="center"/>
    </xf>
    <xf numFmtId="0" fontId="3" fillId="0" borderId="18" xfId="0" applyFont="1" applyBorder="1" applyAlignment="1">
      <alignment horizontal="center" vertical="center" wrapText="1"/>
    </xf>
    <xf numFmtId="0" fontId="3" fillId="3" borderId="19" xfId="0" applyFont="1" applyFill="1" applyBorder="1" applyAlignment="1">
      <alignment horizontal="center" vertical="center" wrapText="1"/>
    </xf>
    <xf numFmtId="38" fontId="3" fillId="0" borderId="18" xfId="1" applyFont="1" applyBorder="1" applyAlignment="1">
      <alignment horizontal="right" vertical="center" wrapText="1"/>
    </xf>
    <xf numFmtId="0" fontId="3" fillId="4" borderId="18" xfId="0" applyFont="1" applyFill="1" applyBorder="1" applyAlignment="1" applyProtection="1">
      <alignment horizontal="center" vertical="center" wrapText="1"/>
      <protection locked="0"/>
    </xf>
    <xf numFmtId="176" fontId="3" fillId="0" borderId="18" xfId="0" applyNumberFormat="1" applyFont="1" applyBorder="1" applyAlignment="1">
      <alignment vertical="center" wrapText="1"/>
    </xf>
    <xf numFmtId="0" fontId="3" fillId="0" borderId="19" xfId="0" applyFont="1" applyBorder="1" applyAlignment="1">
      <alignment horizontal="center" vertical="center" wrapText="1"/>
    </xf>
    <xf numFmtId="177" fontId="3" fillId="3" borderId="18" xfId="0" applyNumberFormat="1"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3" xfId="0" applyFont="1" applyBorder="1" applyAlignment="1">
      <alignment horizontal="center" vertical="center" wrapText="1"/>
    </xf>
    <xf numFmtId="0" fontId="3" fillId="3" borderId="21" xfId="0" applyFont="1" applyFill="1" applyBorder="1" applyAlignment="1">
      <alignment horizontal="center" vertical="center" wrapText="1"/>
    </xf>
    <xf numFmtId="0" fontId="3" fillId="0" borderId="24" xfId="0" applyFont="1" applyBorder="1" applyAlignment="1">
      <alignment horizontal="center" vertical="center" wrapText="1"/>
    </xf>
    <xf numFmtId="38" fontId="3" fillId="0" borderId="24" xfId="1" applyFont="1" applyBorder="1" applyAlignment="1">
      <alignment horizontal="right" vertical="center" wrapText="1"/>
    </xf>
    <xf numFmtId="0" fontId="3" fillId="4" borderId="24" xfId="0" applyFont="1" applyFill="1" applyBorder="1" applyAlignment="1" applyProtection="1">
      <alignment horizontal="center" vertical="center" wrapText="1"/>
      <protection locked="0"/>
    </xf>
    <xf numFmtId="176" fontId="3" fillId="0" borderId="23" xfId="0" applyNumberFormat="1" applyFont="1" applyBorder="1" applyAlignment="1">
      <alignment vertical="center" wrapText="1"/>
    </xf>
    <xf numFmtId="0" fontId="3" fillId="0" borderId="25" xfId="0" applyFont="1" applyBorder="1" applyAlignment="1">
      <alignment horizontal="center" vertical="center" wrapText="1"/>
    </xf>
    <xf numFmtId="177" fontId="3" fillId="3" borderId="23" xfId="0" applyNumberFormat="1" applyFont="1" applyFill="1" applyBorder="1" applyAlignment="1">
      <alignment horizontal="center" vertical="center" wrapText="1"/>
    </xf>
    <xf numFmtId="0" fontId="3" fillId="0" borderId="26" xfId="0" applyFont="1" applyBorder="1" applyAlignment="1">
      <alignment horizontal="center" vertical="center" wrapText="1"/>
    </xf>
    <xf numFmtId="177" fontId="3" fillId="3" borderId="12" xfId="0" applyNumberFormat="1" applyFont="1" applyFill="1" applyBorder="1" applyAlignment="1">
      <alignment horizontal="center" vertical="center" wrapText="1"/>
    </xf>
    <xf numFmtId="0" fontId="3" fillId="0" borderId="29" xfId="0" applyFont="1" applyBorder="1" applyAlignment="1">
      <alignment horizontal="center" vertical="center" wrapText="1"/>
    </xf>
    <xf numFmtId="0" fontId="3" fillId="3" borderId="30" xfId="0" applyFont="1" applyFill="1" applyBorder="1" applyAlignment="1">
      <alignment horizontal="center" vertical="center" wrapText="1"/>
    </xf>
    <xf numFmtId="0" fontId="3" fillId="0" borderId="31" xfId="0" applyFont="1" applyBorder="1" applyAlignment="1">
      <alignment horizontal="center" vertical="center" wrapText="1"/>
    </xf>
    <xf numFmtId="0" fontId="3" fillId="4" borderId="31" xfId="0" applyFont="1" applyFill="1" applyBorder="1" applyAlignment="1" applyProtection="1">
      <alignment horizontal="center" vertical="center" wrapText="1"/>
      <protection locked="0"/>
    </xf>
    <xf numFmtId="176" fontId="3" fillId="0" borderId="31" xfId="0" applyNumberFormat="1" applyFont="1" applyBorder="1" applyAlignment="1">
      <alignment vertical="center" wrapText="1"/>
    </xf>
    <xf numFmtId="0" fontId="3" fillId="0" borderId="30" xfId="0" applyFont="1" applyBorder="1" applyAlignment="1">
      <alignment horizontal="center" vertical="center" wrapText="1"/>
    </xf>
    <xf numFmtId="178" fontId="3" fillId="3" borderId="11" xfId="1" applyNumberFormat="1" applyFont="1" applyFill="1" applyBorder="1" applyAlignment="1" applyProtection="1">
      <alignment horizontal="center" vertical="center" wrapText="1"/>
      <protection locked="0"/>
    </xf>
    <xf numFmtId="38" fontId="3" fillId="0" borderId="34" xfId="1" applyFont="1" applyFill="1" applyBorder="1" applyAlignment="1">
      <alignment horizontal="right" vertical="center"/>
    </xf>
    <xf numFmtId="178" fontId="3" fillId="4" borderId="12" xfId="1" applyNumberFormat="1" applyFont="1" applyFill="1" applyBorder="1" applyAlignment="1" applyProtection="1">
      <alignment horizontal="center" vertical="center" wrapText="1"/>
      <protection locked="0"/>
    </xf>
    <xf numFmtId="178" fontId="3" fillId="3" borderId="21" xfId="1" applyNumberFormat="1" applyFont="1" applyFill="1" applyBorder="1" applyAlignment="1" applyProtection="1">
      <alignment horizontal="center" vertical="center" wrapText="1"/>
      <protection locked="0"/>
    </xf>
    <xf numFmtId="38" fontId="3" fillId="0" borderId="35" xfId="1" applyFont="1" applyFill="1" applyBorder="1" applyAlignment="1">
      <alignment horizontal="right" vertical="center"/>
    </xf>
    <xf numFmtId="178" fontId="3" fillId="4" borderId="24" xfId="1" applyNumberFormat="1" applyFont="1" applyFill="1" applyBorder="1" applyAlignment="1" applyProtection="1">
      <alignment horizontal="center" vertical="center" wrapText="1"/>
      <protection locked="0"/>
    </xf>
    <xf numFmtId="178" fontId="3" fillId="3" borderId="16" xfId="1" applyNumberFormat="1" applyFont="1" applyFill="1" applyBorder="1" applyAlignment="1" applyProtection="1">
      <alignment horizontal="center" vertical="center" wrapText="1"/>
      <protection locked="0"/>
    </xf>
    <xf numFmtId="178" fontId="3" fillId="4" borderId="15" xfId="1" applyNumberFormat="1" applyFont="1" applyFill="1" applyBorder="1" applyAlignment="1" applyProtection="1">
      <alignment horizontal="center" vertical="center" wrapText="1"/>
      <protection locked="0"/>
    </xf>
    <xf numFmtId="0" fontId="3" fillId="0" borderId="38" xfId="0" applyFont="1" applyBorder="1" applyAlignment="1">
      <alignment horizontal="center" vertical="center" wrapText="1"/>
    </xf>
    <xf numFmtId="178" fontId="3" fillId="3" borderId="36" xfId="1" applyNumberFormat="1" applyFont="1" applyFill="1" applyBorder="1" applyAlignment="1" applyProtection="1">
      <alignment horizontal="center" vertical="center" wrapText="1"/>
      <protection locked="0"/>
    </xf>
    <xf numFmtId="38" fontId="3" fillId="0" borderId="39" xfId="1" applyFont="1" applyFill="1" applyBorder="1" applyAlignment="1">
      <alignment horizontal="right" vertical="center"/>
    </xf>
    <xf numFmtId="178" fontId="3" fillId="4" borderId="37" xfId="1" applyNumberFormat="1" applyFont="1" applyFill="1" applyBorder="1" applyAlignment="1" applyProtection="1">
      <alignment horizontal="center" vertical="center" wrapText="1"/>
      <protection locked="0"/>
    </xf>
    <xf numFmtId="176" fontId="3" fillId="0" borderId="40" xfId="0" applyNumberFormat="1" applyFont="1" applyBorder="1" applyAlignment="1">
      <alignment vertical="center" wrapText="1"/>
    </xf>
    <xf numFmtId="0" fontId="3" fillId="0" borderId="41" xfId="0" applyFont="1" applyBorder="1" applyAlignment="1">
      <alignment horizontal="center" vertical="center" wrapText="1"/>
    </xf>
    <xf numFmtId="177" fontId="3" fillId="3" borderId="40" xfId="0" applyNumberFormat="1" applyFont="1" applyFill="1" applyBorder="1" applyAlignment="1">
      <alignment horizontal="center" vertical="center" wrapText="1"/>
    </xf>
    <xf numFmtId="0" fontId="3" fillId="0" borderId="42" xfId="0" applyFont="1" applyBorder="1" applyAlignment="1">
      <alignment horizontal="center" vertical="center" wrapText="1"/>
    </xf>
    <xf numFmtId="176" fontId="3" fillId="0" borderId="46" xfId="1" applyNumberFormat="1" applyFont="1" applyFill="1" applyBorder="1" applyAlignment="1">
      <alignment horizontal="right" vertical="center" wrapText="1"/>
    </xf>
    <xf numFmtId="0" fontId="3" fillId="0" borderId="47" xfId="0" applyFont="1" applyBorder="1" applyAlignment="1">
      <alignment horizontal="center" vertical="center" wrapText="1"/>
    </xf>
    <xf numFmtId="38" fontId="3" fillId="3" borderId="11" xfId="1" applyFont="1" applyFill="1" applyBorder="1" applyAlignment="1" applyProtection="1">
      <alignment horizontal="center" vertical="center" wrapText="1"/>
      <protection locked="0"/>
    </xf>
    <xf numFmtId="0" fontId="3" fillId="0" borderId="48" xfId="0" applyFont="1" applyBorder="1" applyAlignment="1">
      <alignment horizontal="center" vertical="center" wrapText="1"/>
    </xf>
    <xf numFmtId="38" fontId="3" fillId="4" borderId="51" xfId="1" applyFont="1" applyFill="1" applyBorder="1" applyAlignment="1" applyProtection="1">
      <alignment horizontal="right" vertical="center" wrapText="1"/>
      <protection locked="0"/>
    </xf>
    <xf numFmtId="0" fontId="3" fillId="4" borderId="51" xfId="0" applyFont="1" applyFill="1" applyBorder="1" applyAlignment="1" applyProtection="1">
      <alignment horizontal="center" vertical="center" wrapText="1"/>
      <protection locked="0"/>
    </xf>
    <xf numFmtId="176" fontId="3" fillId="0" borderId="52" xfId="0" applyNumberFormat="1" applyFont="1" applyBorder="1" applyAlignment="1" applyProtection="1">
      <alignment horizontal="right" vertical="center" wrapText="1"/>
      <protection locked="0"/>
    </xf>
    <xf numFmtId="176" fontId="3" fillId="3" borderId="48" xfId="1" applyNumberFormat="1" applyFont="1" applyFill="1" applyBorder="1" applyAlignment="1">
      <alignment horizontal="right" vertical="center" wrapText="1"/>
    </xf>
    <xf numFmtId="38" fontId="3" fillId="0" borderId="53" xfId="1" applyFont="1" applyFill="1" applyBorder="1" applyAlignment="1">
      <alignment horizontal="center" vertical="center" wrapText="1"/>
    </xf>
    <xf numFmtId="38" fontId="3" fillId="3" borderId="52" xfId="1" applyFont="1" applyFill="1" applyBorder="1" applyAlignment="1" applyProtection="1">
      <alignment horizontal="center" vertical="center" wrapText="1"/>
      <protection locked="0"/>
    </xf>
    <xf numFmtId="0" fontId="3" fillId="0" borderId="51" xfId="0" applyFont="1" applyBorder="1" applyAlignment="1">
      <alignment horizontal="center" vertical="center" wrapText="1"/>
    </xf>
    <xf numFmtId="38" fontId="3" fillId="4" borderId="28" xfId="1" applyFont="1" applyFill="1" applyBorder="1" applyAlignment="1" applyProtection="1">
      <alignment horizontal="right" vertical="center" wrapText="1"/>
      <protection locked="0"/>
    </xf>
    <xf numFmtId="0" fontId="3" fillId="4" borderId="52" xfId="0" applyFont="1" applyFill="1" applyBorder="1" applyAlignment="1" applyProtection="1">
      <alignment horizontal="center" vertical="center" wrapText="1"/>
      <protection locked="0"/>
    </xf>
    <xf numFmtId="0" fontId="3" fillId="0" borderId="27" xfId="0" applyFont="1" applyBorder="1" applyAlignment="1">
      <alignment horizontal="center" vertical="center" wrapText="1"/>
    </xf>
    <xf numFmtId="176" fontId="3" fillId="3" borderId="27" xfId="1" applyNumberFormat="1" applyFont="1" applyFill="1" applyBorder="1" applyAlignment="1">
      <alignment horizontal="right" vertical="center" wrapText="1"/>
    </xf>
    <xf numFmtId="38" fontId="3" fillId="0" borderId="54" xfId="1" applyFont="1" applyFill="1" applyBorder="1" applyAlignment="1">
      <alignment horizontal="center" vertical="center" wrapText="1"/>
    </xf>
    <xf numFmtId="0" fontId="3" fillId="0" borderId="0" xfId="0" applyFont="1" applyAlignment="1">
      <alignment horizontal="right" vertical="center"/>
    </xf>
    <xf numFmtId="38" fontId="3" fillId="3" borderId="48" xfId="1" applyFont="1" applyFill="1" applyBorder="1" applyAlignment="1" applyProtection="1">
      <alignment horizontal="center" vertical="center" wrapText="1"/>
      <protection locked="0"/>
    </xf>
    <xf numFmtId="38" fontId="3" fillId="4" borderId="50" xfId="1" applyFont="1" applyFill="1" applyBorder="1" applyAlignment="1" applyProtection="1">
      <alignment horizontal="right" vertical="center" wrapText="1"/>
      <protection locked="0"/>
    </xf>
    <xf numFmtId="176" fontId="3" fillId="0" borderId="48" xfId="0" applyNumberFormat="1" applyFont="1" applyBorder="1" applyAlignment="1" applyProtection="1">
      <alignment horizontal="right" vertical="center" wrapText="1"/>
      <protection locked="0"/>
    </xf>
    <xf numFmtId="38" fontId="3" fillId="0" borderId="51" xfId="1" applyFont="1" applyFill="1" applyBorder="1" applyAlignment="1" applyProtection="1">
      <alignment horizontal="center" vertical="center" wrapText="1"/>
      <protection locked="0"/>
    </xf>
    <xf numFmtId="176" fontId="3" fillId="3" borderId="55" xfId="1" applyNumberFormat="1" applyFont="1" applyFill="1" applyBorder="1" applyAlignment="1">
      <alignment horizontal="right" vertical="center" wrapText="1"/>
    </xf>
    <xf numFmtId="0" fontId="3" fillId="0" borderId="61" xfId="0" applyFont="1" applyBorder="1" applyAlignment="1">
      <alignment horizontal="center" vertical="center" wrapText="1"/>
    </xf>
    <xf numFmtId="176" fontId="3" fillId="0" borderId="62" xfId="1" applyNumberFormat="1" applyFont="1" applyFill="1" applyBorder="1" applyAlignment="1">
      <alignment horizontal="right" vertical="center" wrapText="1"/>
    </xf>
    <xf numFmtId="0" fontId="3" fillId="0" borderId="65" xfId="0" applyFont="1" applyBorder="1" applyAlignment="1">
      <alignment horizontal="center" vertical="center" wrapText="1"/>
    </xf>
    <xf numFmtId="0" fontId="3" fillId="0" borderId="66" xfId="0" applyFont="1" applyBorder="1" applyAlignment="1">
      <alignment horizontal="center" vertical="center" wrapText="1"/>
    </xf>
    <xf numFmtId="176" fontId="3" fillId="3" borderId="70" xfId="1" applyNumberFormat="1" applyFont="1" applyFill="1" applyBorder="1" applyAlignment="1">
      <alignment horizontal="right" vertical="center" wrapText="1"/>
    </xf>
    <xf numFmtId="0" fontId="3" fillId="0" borderId="71" xfId="0" applyFont="1" applyBorder="1" applyAlignment="1">
      <alignment horizontal="center" vertical="center" wrapText="1"/>
    </xf>
    <xf numFmtId="176" fontId="3" fillId="3" borderId="24" xfId="1" applyNumberFormat="1" applyFont="1" applyFill="1" applyBorder="1" applyAlignment="1">
      <alignment horizontal="right" vertical="center" wrapText="1"/>
    </xf>
    <xf numFmtId="0" fontId="3" fillId="0" borderId="72" xfId="0" applyFont="1" applyBorder="1" applyAlignment="1">
      <alignment horizontal="center" vertical="center" wrapText="1"/>
    </xf>
    <xf numFmtId="176" fontId="3" fillId="3" borderId="51" xfId="1" applyNumberFormat="1" applyFont="1" applyFill="1" applyBorder="1" applyAlignment="1">
      <alignment horizontal="right" vertical="center" wrapText="1"/>
    </xf>
    <xf numFmtId="0" fontId="3" fillId="0" borderId="73" xfId="0" applyFont="1" applyBorder="1" applyAlignment="1">
      <alignment horizontal="center" vertical="center" wrapText="1"/>
    </xf>
    <xf numFmtId="0" fontId="3" fillId="0" borderId="53" xfId="0" applyFont="1" applyBorder="1" applyAlignment="1">
      <alignment horizontal="center" vertical="center" wrapText="1"/>
    </xf>
    <xf numFmtId="176" fontId="3" fillId="0" borderId="78" xfId="1" applyNumberFormat="1" applyFont="1" applyFill="1" applyBorder="1" applyAlignment="1">
      <alignment horizontal="right" vertical="center" wrapText="1"/>
    </xf>
    <xf numFmtId="0" fontId="3" fillId="0" borderId="79" xfId="0" applyFont="1" applyBorder="1" applyAlignment="1">
      <alignment horizontal="center" vertical="center" wrapText="1"/>
    </xf>
    <xf numFmtId="176" fontId="3" fillId="0" borderId="48" xfId="1" applyNumberFormat="1" applyFont="1" applyBorder="1" applyAlignment="1">
      <alignment horizontal="right" vertical="center" wrapText="1"/>
    </xf>
    <xf numFmtId="0" fontId="3" fillId="0" borderId="81" xfId="0" applyFont="1" applyBorder="1" applyAlignment="1">
      <alignment horizontal="center" vertical="center" wrapText="1"/>
    </xf>
    <xf numFmtId="176" fontId="3" fillId="0" borderId="16" xfId="0" applyNumberFormat="1" applyFont="1" applyBorder="1" applyAlignment="1">
      <alignment horizontal="right" vertical="center" wrapText="1"/>
    </xf>
    <xf numFmtId="176" fontId="3" fillId="0" borderId="82" xfId="1" applyNumberFormat="1" applyFont="1" applyFill="1" applyBorder="1" applyAlignment="1">
      <alignment horizontal="right" vertical="center" wrapText="1"/>
    </xf>
    <xf numFmtId="0" fontId="3" fillId="0" borderId="83"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0" borderId="27" xfId="0" applyFont="1" applyBorder="1" applyAlignment="1">
      <alignment horizontal="center" vertical="center" wrapText="1"/>
    </xf>
    <xf numFmtId="0" fontId="0" fillId="0" borderId="28"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32" xfId="0" applyBorder="1" applyAlignment="1">
      <alignment vertical="center" wrapText="1"/>
    </xf>
    <xf numFmtId="0" fontId="0" fillId="0" borderId="28" xfId="0" applyBorder="1" applyAlignment="1">
      <alignment vertical="center" wrapText="1"/>
    </xf>
    <xf numFmtId="0" fontId="3" fillId="0" borderId="21" xfId="0" applyFont="1" applyBorder="1" applyAlignment="1">
      <alignment horizontal="center" vertical="center" wrapText="1"/>
    </xf>
    <xf numFmtId="0" fontId="0" fillId="0" borderId="33" xfId="0" applyBorder="1" applyAlignment="1">
      <alignment vertical="center" wrapText="1"/>
    </xf>
    <xf numFmtId="0" fontId="0" fillId="0" borderId="22" xfId="0" applyBorder="1" applyAlignment="1">
      <alignment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36" xfId="0" applyFont="1" applyBorder="1" applyAlignment="1">
      <alignment horizontal="left" vertical="center" wrapText="1"/>
    </xf>
    <xf numFmtId="0" fontId="3" fillId="0" borderId="37" xfId="0" applyFont="1" applyBorder="1" applyAlignment="1">
      <alignment horizontal="left" vertical="center" wrapText="1"/>
    </xf>
    <xf numFmtId="0" fontId="3" fillId="0" borderId="28"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8" xfId="0" applyFont="1" applyBorder="1" applyAlignment="1">
      <alignment horizontal="center" vertical="center" wrapText="1"/>
    </xf>
    <xf numFmtId="0" fontId="0" fillId="0" borderId="9" xfId="0" applyBorder="1" applyAlignment="1">
      <alignment horizontal="center" vertical="center" wrapText="1"/>
    </xf>
    <xf numFmtId="0" fontId="3" fillId="0" borderId="84" xfId="0" applyFont="1" applyBorder="1" applyAlignment="1">
      <alignment vertical="center" wrapText="1"/>
    </xf>
    <xf numFmtId="0" fontId="0" fillId="0" borderId="84" xfId="0" applyBorder="1" applyAlignment="1">
      <alignment vertical="center"/>
    </xf>
    <xf numFmtId="0" fontId="0" fillId="0" borderId="0" xfId="0" applyAlignment="1">
      <alignment vertical="center"/>
    </xf>
    <xf numFmtId="0" fontId="3" fillId="0" borderId="6" xfId="0" applyFont="1" applyBorder="1" applyAlignment="1">
      <alignment horizontal="center" vertical="center" textRotation="255"/>
    </xf>
    <xf numFmtId="0" fontId="0" fillId="0" borderId="14" xfId="0" applyBorder="1" applyAlignment="1">
      <alignment horizontal="center" vertical="center" textRotation="255"/>
    </xf>
    <xf numFmtId="0" fontId="0" fillId="0" borderId="74" xfId="0" applyBorder="1" applyAlignment="1">
      <alignment horizontal="center" vertical="center" textRotation="255"/>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6" xfId="0" applyFont="1" applyBorder="1" applyAlignment="1">
      <alignment horizontal="center" vertical="center" textRotation="255" wrapText="1"/>
    </xf>
    <xf numFmtId="0" fontId="3" fillId="0" borderId="14" xfId="0" applyFont="1" applyBorder="1" applyAlignment="1">
      <alignment horizontal="center" vertical="center" textRotation="255" wrapText="1"/>
    </xf>
    <xf numFmtId="0" fontId="3" fillId="0" borderId="2" xfId="0" applyFont="1" applyBorder="1" applyAlignment="1">
      <alignment horizontal="center" vertical="center" textRotation="255" wrapText="1"/>
    </xf>
    <xf numFmtId="0" fontId="3" fillId="0" borderId="48" xfId="0" applyFont="1" applyBorder="1" applyAlignment="1">
      <alignment horizontal="justify" vertical="center" wrapText="1"/>
    </xf>
    <xf numFmtId="0" fontId="0" fillId="0" borderId="49" xfId="0" applyBorder="1" applyAlignment="1">
      <alignment vertical="center" wrapText="1"/>
    </xf>
    <xf numFmtId="0" fontId="0" fillId="0" borderId="50" xfId="0" applyBorder="1" applyAlignment="1">
      <alignment vertical="center" wrapText="1"/>
    </xf>
    <xf numFmtId="0" fontId="3" fillId="0" borderId="48" xfId="0" applyFont="1" applyBorder="1" applyAlignment="1">
      <alignment horizontal="left" vertical="center" wrapText="1"/>
    </xf>
    <xf numFmtId="0" fontId="3" fillId="0" borderId="55" xfId="0" applyFont="1" applyBorder="1" applyAlignment="1">
      <alignment horizontal="left" vertical="center" wrapText="1"/>
    </xf>
    <xf numFmtId="0" fontId="0" fillId="0" borderId="56" xfId="0" applyBorder="1" applyAlignment="1">
      <alignment vertical="center" wrapText="1"/>
    </xf>
    <xf numFmtId="0" fontId="0" fillId="0" borderId="57" xfId="0" applyBorder="1" applyAlignment="1">
      <alignment vertical="center" wrapText="1"/>
    </xf>
    <xf numFmtId="176" fontId="3" fillId="0" borderId="58" xfId="1" applyNumberFormat="1" applyFont="1" applyFill="1" applyBorder="1" applyAlignment="1" applyProtection="1">
      <alignment horizontal="center" vertical="center" wrapText="1"/>
      <protection locked="0"/>
    </xf>
    <xf numFmtId="176" fontId="3" fillId="0" borderId="59" xfId="1" applyNumberFormat="1" applyFont="1" applyFill="1" applyBorder="1" applyAlignment="1" applyProtection="1">
      <alignment horizontal="center" vertical="center" wrapText="1"/>
      <protection locked="0"/>
    </xf>
    <xf numFmtId="176" fontId="3" fillId="0" borderId="60" xfId="1" applyNumberFormat="1" applyFont="1" applyFill="1" applyBorder="1" applyAlignment="1" applyProtection="1">
      <alignment horizontal="center" vertical="center" wrapText="1"/>
      <protection locked="0"/>
    </xf>
    <xf numFmtId="0" fontId="3" fillId="0" borderId="62"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64" xfId="0" applyFont="1" applyBorder="1" applyAlignment="1">
      <alignment horizontal="center" vertical="center" wrapText="1"/>
    </xf>
    <xf numFmtId="0" fontId="3" fillId="0" borderId="75" xfId="0" applyFont="1" applyBorder="1" applyAlignment="1">
      <alignment horizontal="center" vertical="center" wrapText="1"/>
    </xf>
    <xf numFmtId="0" fontId="3" fillId="0" borderId="76"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80" xfId="0" applyFont="1" applyBorder="1" applyAlignment="1">
      <alignment horizontal="left" vertical="center" wrapText="1"/>
    </xf>
    <xf numFmtId="0" fontId="3" fillId="0" borderId="49" xfId="0" applyFont="1" applyBorder="1" applyAlignment="1">
      <alignment horizontal="left" vertical="center" wrapText="1"/>
    </xf>
    <xf numFmtId="0" fontId="3" fillId="0" borderId="50" xfId="0" applyFont="1" applyBorder="1" applyAlignment="1">
      <alignment horizontal="left" vertical="center" wrapText="1"/>
    </xf>
    <xf numFmtId="0" fontId="0" fillId="0" borderId="49" xfId="0" applyBorder="1" applyAlignment="1">
      <alignment vertical="center"/>
    </xf>
    <xf numFmtId="0" fontId="0" fillId="0" borderId="50" xfId="0" applyBorder="1" applyAlignment="1">
      <alignment vertical="center"/>
    </xf>
    <xf numFmtId="0" fontId="3" fillId="0" borderId="75" xfId="0" applyFont="1" applyBorder="1" applyAlignment="1">
      <alignment horizontal="justify" vertical="center" wrapText="1"/>
    </xf>
    <xf numFmtId="0" fontId="3" fillId="0" borderId="76" xfId="0" applyFont="1" applyBorder="1" applyAlignment="1">
      <alignment horizontal="justify" vertical="center" wrapText="1"/>
    </xf>
    <xf numFmtId="0" fontId="3" fillId="0" borderId="78" xfId="0" applyFont="1" applyBorder="1" applyAlignment="1">
      <alignment horizontal="center" vertical="center"/>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3" fillId="0" borderId="67" xfId="0" applyFont="1" applyBorder="1" applyAlignment="1">
      <alignment horizontal="left" vertical="center"/>
    </xf>
    <xf numFmtId="0" fontId="3" fillId="0" borderId="68" xfId="0" applyFont="1" applyBorder="1" applyAlignment="1">
      <alignment horizontal="left" vertical="center"/>
    </xf>
    <xf numFmtId="0" fontId="3" fillId="0" borderId="69" xfId="0" applyFont="1" applyBorder="1" applyAlignment="1">
      <alignment horizontal="left" vertical="center"/>
    </xf>
    <xf numFmtId="0" fontId="3" fillId="0" borderId="48" xfId="0" applyFont="1" applyBorder="1" applyAlignment="1">
      <alignment horizontal="left" vertical="center"/>
    </xf>
    <xf numFmtId="0" fontId="3" fillId="0" borderId="49" xfId="0" applyFont="1" applyBorder="1" applyAlignment="1">
      <alignment horizontal="left" vertical="center"/>
    </xf>
    <xf numFmtId="0" fontId="3" fillId="0" borderId="50"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6"/>
  <sheetViews>
    <sheetView showZeros="0" tabSelected="1" view="pageBreakPreview" zoomScale="130" zoomScaleNormal="100" zoomScaleSheetLayoutView="130" workbookViewId="0">
      <selection activeCell="A2" sqref="A2"/>
    </sheetView>
  </sheetViews>
  <sheetFormatPr defaultColWidth="8.69921875" defaultRowHeight="13.2" x14ac:dyDescent="0.45"/>
  <cols>
    <col min="1" max="3" width="9.19921875" style="1" customWidth="1"/>
    <col min="4" max="5" width="5" style="1" customWidth="1"/>
    <col min="6" max="6" width="7.09765625" style="1" customWidth="1"/>
    <col min="7" max="7" width="9.19921875" style="1" customWidth="1"/>
    <col min="8" max="8" width="7.09765625" style="1" customWidth="1"/>
    <col min="9" max="9" width="19" style="1" customWidth="1"/>
    <col min="10" max="10" width="9" style="1" customWidth="1"/>
    <col min="11" max="11" width="19" style="1" customWidth="1"/>
    <col min="12" max="12" width="7.09765625" style="1" customWidth="1"/>
    <col min="13" max="13" width="20.09765625" style="1" customWidth="1"/>
    <col min="14" max="14" width="7.09765625" style="1" customWidth="1"/>
    <col min="15" max="15" width="14.69921875" style="1" customWidth="1"/>
    <col min="16" max="16" width="9.09765625" style="1" bestFit="1" customWidth="1"/>
    <col min="17" max="18" width="10.59765625" style="1" customWidth="1"/>
    <col min="19" max="20" width="10.69921875" style="1" bestFit="1" customWidth="1"/>
    <col min="21" max="16384" width="8.69921875" style="1"/>
  </cols>
  <sheetData>
    <row r="1" spans="1:20" ht="24.9" customHeight="1" x14ac:dyDescent="0.45">
      <c r="A1" s="2" t="s">
        <v>53</v>
      </c>
    </row>
    <row r="2" spans="1:20" ht="15" customHeight="1" thickBot="1" x14ac:dyDescent="0.5">
      <c r="A2" s="3"/>
      <c r="B2" s="4"/>
      <c r="C2" s="3"/>
      <c r="D2" s="4"/>
      <c r="E2" s="4"/>
      <c r="F2" s="4"/>
      <c r="G2" s="3"/>
      <c r="H2" s="4"/>
      <c r="I2" s="3"/>
      <c r="J2" s="4"/>
      <c r="K2" s="3"/>
      <c r="L2" s="3"/>
      <c r="M2" s="3"/>
      <c r="N2" s="3"/>
      <c r="Q2" s="5"/>
      <c r="R2" s="5"/>
      <c r="S2" s="6"/>
      <c r="T2" s="6"/>
    </row>
    <row r="3" spans="1:20" ht="32.1" customHeight="1" thickBot="1" x14ac:dyDescent="0.5">
      <c r="A3" s="98" t="s">
        <v>0</v>
      </c>
      <c r="B3" s="99"/>
      <c r="C3" s="99"/>
      <c r="D3" s="99"/>
      <c r="E3" s="99"/>
      <c r="F3" s="99"/>
      <c r="G3" s="99" t="s">
        <v>1</v>
      </c>
      <c r="H3" s="99"/>
      <c r="I3" s="100" t="s">
        <v>47</v>
      </c>
      <c r="J3" s="101"/>
      <c r="K3" s="102" t="s">
        <v>46</v>
      </c>
      <c r="L3" s="102"/>
      <c r="M3" s="99" t="s">
        <v>45</v>
      </c>
      <c r="N3" s="103"/>
      <c r="S3" s="7"/>
      <c r="T3" s="7"/>
    </row>
    <row r="4" spans="1:20" ht="32.1" customHeight="1" x14ac:dyDescent="0.45">
      <c r="A4" s="139" t="s">
        <v>2</v>
      </c>
      <c r="B4" s="125" t="s">
        <v>3</v>
      </c>
      <c r="C4" s="125" t="s">
        <v>4</v>
      </c>
      <c r="D4" s="128" t="s">
        <v>5</v>
      </c>
      <c r="E4" s="129"/>
      <c r="F4" s="8" t="s">
        <v>6</v>
      </c>
      <c r="G4" s="9"/>
      <c r="H4" s="10" t="s">
        <v>7</v>
      </c>
      <c r="I4" s="11">
        <v>112000</v>
      </c>
      <c r="J4" s="12" t="s">
        <v>8</v>
      </c>
      <c r="K4" s="13" t="str">
        <f>IF(G4="","",G4*I4)</f>
        <v/>
      </c>
      <c r="L4" s="14" t="s">
        <v>9</v>
      </c>
      <c r="M4" s="15"/>
      <c r="N4" s="16" t="s">
        <v>10</v>
      </c>
      <c r="O4" s="17">
        <f>MIN(K4,SUM(M4))</f>
        <v>0</v>
      </c>
    </row>
    <row r="5" spans="1:20" ht="32.1" customHeight="1" x14ac:dyDescent="0.45">
      <c r="A5" s="140"/>
      <c r="B5" s="126"/>
      <c r="C5" s="126"/>
      <c r="D5" s="106"/>
      <c r="E5" s="107"/>
      <c r="F5" s="18" t="s">
        <v>11</v>
      </c>
      <c r="G5" s="19"/>
      <c r="H5" s="18" t="s">
        <v>7</v>
      </c>
      <c r="I5" s="20">
        <v>80000</v>
      </c>
      <c r="J5" s="21" t="s">
        <v>8</v>
      </c>
      <c r="K5" s="22" t="str">
        <f t="shared" ref="K5:K20" si="0">IF(G5="","",G5*I5)</f>
        <v/>
      </c>
      <c r="L5" s="23" t="s">
        <v>9</v>
      </c>
      <c r="M5" s="24"/>
      <c r="N5" s="25" t="s">
        <v>10</v>
      </c>
      <c r="O5" s="17">
        <f t="shared" ref="O5:O24" si="1">MIN(K5,SUM(M5))</f>
        <v>0</v>
      </c>
    </row>
    <row r="6" spans="1:20" ht="32.1" customHeight="1" x14ac:dyDescent="0.45">
      <c r="A6" s="140"/>
      <c r="B6" s="126"/>
      <c r="C6" s="126"/>
      <c r="D6" s="108"/>
      <c r="E6" s="109"/>
      <c r="F6" s="26" t="s">
        <v>12</v>
      </c>
      <c r="G6" s="27"/>
      <c r="H6" s="28" t="s">
        <v>7</v>
      </c>
      <c r="I6" s="29">
        <v>32000</v>
      </c>
      <c r="J6" s="30" t="s">
        <v>8</v>
      </c>
      <c r="K6" s="31" t="str">
        <f t="shared" si="0"/>
        <v/>
      </c>
      <c r="L6" s="32" t="s">
        <v>9</v>
      </c>
      <c r="M6" s="33"/>
      <c r="N6" s="34" t="s">
        <v>10</v>
      </c>
      <c r="O6" s="17">
        <f t="shared" si="1"/>
        <v>0</v>
      </c>
    </row>
    <row r="7" spans="1:20" ht="32.1" customHeight="1" x14ac:dyDescent="0.45">
      <c r="A7" s="140"/>
      <c r="B7" s="126"/>
      <c r="C7" s="126"/>
      <c r="D7" s="104" t="s">
        <v>13</v>
      </c>
      <c r="E7" s="105"/>
      <c r="F7" s="10" t="s">
        <v>6</v>
      </c>
      <c r="G7" s="9"/>
      <c r="H7" s="10" t="s">
        <v>14</v>
      </c>
      <c r="I7" s="11">
        <v>272000</v>
      </c>
      <c r="J7" s="12" t="s">
        <v>15</v>
      </c>
      <c r="K7" s="13" t="str">
        <f t="shared" si="0"/>
        <v/>
      </c>
      <c r="L7" s="10" t="s">
        <v>9</v>
      </c>
      <c r="M7" s="35"/>
      <c r="N7" s="36" t="s">
        <v>10</v>
      </c>
      <c r="O7" s="17">
        <f t="shared" si="1"/>
        <v>0</v>
      </c>
    </row>
    <row r="8" spans="1:20" ht="32.1" customHeight="1" x14ac:dyDescent="0.45">
      <c r="A8" s="140"/>
      <c r="B8" s="126"/>
      <c r="C8" s="126"/>
      <c r="D8" s="106"/>
      <c r="E8" s="107"/>
      <c r="F8" s="18" t="s">
        <v>11</v>
      </c>
      <c r="G8" s="19"/>
      <c r="H8" s="18" t="s">
        <v>14</v>
      </c>
      <c r="I8" s="20">
        <v>216000</v>
      </c>
      <c r="J8" s="21" t="s">
        <v>15</v>
      </c>
      <c r="K8" s="22" t="str">
        <f t="shared" si="0"/>
        <v/>
      </c>
      <c r="L8" s="18" t="s">
        <v>9</v>
      </c>
      <c r="M8" s="24"/>
      <c r="N8" s="25" t="s">
        <v>10</v>
      </c>
      <c r="O8" s="17">
        <f t="shared" si="1"/>
        <v>0</v>
      </c>
    </row>
    <row r="9" spans="1:20" ht="32.1" customHeight="1" x14ac:dyDescent="0.45">
      <c r="A9" s="140"/>
      <c r="B9" s="126"/>
      <c r="C9" s="126"/>
      <c r="D9" s="108"/>
      <c r="E9" s="109"/>
      <c r="F9" s="26" t="s">
        <v>12</v>
      </c>
      <c r="G9" s="27"/>
      <c r="H9" s="28" t="s">
        <v>14</v>
      </c>
      <c r="I9" s="29">
        <v>176000</v>
      </c>
      <c r="J9" s="30" t="s">
        <v>15</v>
      </c>
      <c r="K9" s="31" t="str">
        <f t="shared" si="0"/>
        <v/>
      </c>
      <c r="L9" s="26" t="s">
        <v>9</v>
      </c>
      <c r="M9" s="33"/>
      <c r="N9" s="34" t="s">
        <v>10</v>
      </c>
      <c r="O9" s="17">
        <f t="shared" si="1"/>
        <v>0</v>
      </c>
    </row>
    <row r="10" spans="1:20" ht="32.1" customHeight="1" x14ac:dyDescent="0.45">
      <c r="A10" s="140"/>
      <c r="B10" s="126"/>
      <c r="C10" s="126"/>
      <c r="D10" s="104" t="s">
        <v>16</v>
      </c>
      <c r="E10" s="105"/>
      <c r="F10" s="10" t="s">
        <v>6</v>
      </c>
      <c r="G10" s="37"/>
      <c r="H10" s="38" t="s">
        <v>14</v>
      </c>
      <c r="I10" s="11">
        <v>272000</v>
      </c>
      <c r="J10" s="39" t="s">
        <v>15</v>
      </c>
      <c r="K10" s="40" t="str">
        <f t="shared" si="0"/>
        <v/>
      </c>
      <c r="L10" s="41" t="s">
        <v>9</v>
      </c>
      <c r="M10" s="35"/>
      <c r="N10" s="36" t="s">
        <v>10</v>
      </c>
      <c r="O10" s="17">
        <f t="shared" si="1"/>
        <v>0</v>
      </c>
    </row>
    <row r="11" spans="1:20" ht="32.1" customHeight="1" x14ac:dyDescent="0.45">
      <c r="A11" s="140"/>
      <c r="B11" s="126"/>
      <c r="C11" s="126"/>
      <c r="D11" s="106"/>
      <c r="E11" s="107"/>
      <c r="F11" s="18" t="s">
        <v>11</v>
      </c>
      <c r="G11" s="19"/>
      <c r="H11" s="18" t="s">
        <v>14</v>
      </c>
      <c r="I11" s="20">
        <v>216000</v>
      </c>
      <c r="J11" s="21" t="s">
        <v>15</v>
      </c>
      <c r="K11" s="22" t="str">
        <f t="shared" si="0"/>
        <v/>
      </c>
      <c r="L11" s="23" t="s">
        <v>9</v>
      </c>
      <c r="M11" s="24"/>
      <c r="N11" s="25" t="s">
        <v>10</v>
      </c>
      <c r="O11" s="17">
        <f t="shared" si="1"/>
        <v>0</v>
      </c>
    </row>
    <row r="12" spans="1:20" ht="32.1" customHeight="1" x14ac:dyDescent="0.45">
      <c r="A12" s="140"/>
      <c r="B12" s="126"/>
      <c r="C12" s="127"/>
      <c r="D12" s="108"/>
      <c r="E12" s="109"/>
      <c r="F12" s="26" t="s">
        <v>12</v>
      </c>
      <c r="G12" s="27"/>
      <c r="H12" s="28" t="s">
        <v>14</v>
      </c>
      <c r="I12" s="29">
        <v>176000</v>
      </c>
      <c r="J12" s="30" t="s">
        <v>15</v>
      </c>
      <c r="K12" s="31" t="str">
        <f t="shared" si="0"/>
        <v/>
      </c>
      <c r="L12" s="32" t="s">
        <v>9</v>
      </c>
      <c r="M12" s="33"/>
      <c r="N12" s="34" t="s">
        <v>10</v>
      </c>
      <c r="O12" s="17">
        <f t="shared" si="1"/>
        <v>0</v>
      </c>
    </row>
    <row r="13" spans="1:20" ht="32.1" customHeight="1" x14ac:dyDescent="0.45">
      <c r="A13" s="140"/>
      <c r="B13" s="126"/>
      <c r="C13" s="104" t="s">
        <v>17</v>
      </c>
      <c r="D13" s="110"/>
      <c r="E13" s="111"/>
      <c r="F13" s="10" t="s">
        <v>6</v>
      </c>
      <c r="G13" s="9"/>
      <c r="H13" s="10" t="s">
        <v>14</v>
      </c>
      <c r="I13" s="11">
        <v>392000</v>
      </c>
      <c r="J13" s="12" t="s">
        <v>15</v>
      </c>
      <c r="K13" s="13" t="str">
        <f t="shared" si="0"/>
        <v/>
      </c>
      <c r="L13" s="14" t="s">
        <v>9</v>
      </c>
      <c r="M13" s="35"/>
      <c r="N13" s="36" t="s">
        <v>10</v>
      </c>
      <c r="O13" s="17">
        <f t="shared" si="1"/>
        <v>0</v>
      </c>
    </row>
    <row r="14" spans="1:20" ht="32.1" customHeight="1" x14ac:dyDescent="0.45">
      <c r="A14" s="140"/>
      <c r="B14" s="127"/>
      <c r="C14" s="112"/>
      <c r="D14" s="113"/>
      <c r="E14" s="114"/>
      <c r="F14" s="26" t="s">
        <v>12</v>
      </c>
      <c r="G14" s="27"/>
      <c r="H14" s="28" t="s">
        <v>14</v>
      </c>
      <c r="I14" s="29">
        <v>344000</v>
      </c>
      <c r="J14" s="30" t="s">
        <v>15</v>
      </c>
      <c r="K14" s="31" t="str">
        <f t="shared" si="0"/>
        <v/>
      </c>
      <c r="L14" s="32" t="s">
        <v>9</v>
      </c>
      <c r="M14" s="33"/>
      <c r="N14" s="34" t="s">
        <v>10</v>
      </c>
      <c r="O14" s="17">
        <f t="shared" si="1"/>
        <v>0</v>
      </c>
    </row>
    <row r="15" spans="1:20" ht="32.1" customHeight="1" x14ac:dyDescent="0.45">
      <c r="A15" s="140"/>
      <c r="B15" s="115" t="s">
        <v>18</v>
      </c>
      <c r="C15" s="116"/>
      <c r="D15" s="104" t="s">
        <v>19</v>
      </c>
      <c r="E15" s="121"/>
      <c r="F15" s="10" t="s">
        <v>20</v>
      </c>
      <c r="G15" s="42"/>
      <c r="H15" s="10" t="s">
        <v>21</v>
      </c>
      <c r="I15" s="43">
        <v>225000</v>
      </c>
      <c r="J15" s="44" t="s">
        <v>22</v>
      </c>
      <c r="K15" s="13" t="str">
        <f t="shared" si="0"/>
        <v/>
      </c>
      <c r="L15" s="14" t="s">
        <v>9</v>
      </c>
      <c r="M15" s="35"/>
      <c r="N15" s="36" t="s">
        <v>10</v>
      </c>
      <c r="O15" s="17">
        <f t="shared" si="1"/>
        <v>0</v>
      </c>
    </row>
    <row r="16" spans="1:20" ht="32.1" customHeight="1" x14ac:dyDescent="0.45">
      <c r="A16" s="140"/>
      <c r="B16" s="117"/>
      <c r="C16" s="118"/>
      <c r="D16" s="112"/>
      <c r="E16" s="122"/>
      <c r="F16" s="28" t="s">
        <v>23</v>
      </c>
      <c r="G16" s="45"/>
      <c r="H16" s="28" t="s">
        <v>21</v>
      </c>
      <c r="I16" s="46">
        <v>338000</v>
      </c>
      <c r="J16" s="47" t="s">
        <v>22</v>
      </c>
      <c r="K16" s="31" t="str">
        <f t="shared" si="0"/>
        <v/>
      </c>
      <c r="L16" s="32" t="s">
        <v>9</v>
      </c>
      <c r="M16" s="33"/>
      <c r="N16" s="34" t="s">
        <v>10</v>
      </c>
      <c r="O16" s="17">
        <f t="shared" si="1"/>
        <v>0</v>
      </c>
    </row>
    <row r="17" spans="1:18" ht="32.1" customHeight="1" x14ac:dyDescent="0.45">
      <c r="A17" s="140"/>
      <c r="B17" s="117"/>
      <c r="C17" s="118"/>
      <c r="D17" s="104" t="s">
        <v>24</v>
      </c>
      <c r="E17" s="121"/>
      <c r="F17" s="10" t="s">
        <v>20</v>
      </c>
      <c r="G17" s="42"/>
      <c r="H17" s="10" t="s">
        <v>21</v>
      </c>
      <c r="I17" s="43">
        <v>80000</v>
      </c>
      <c r="J17" s="44" t="s">
        <v>22</v>
      </c>
      <c r="K17" s="13" t="str">
        <f t="shared" si="0"/>
        <v/>
      </c>
      <c r="L17" s="14" t="s">
        <v>9</v>
      </c>
      <c r="M17" s="35"/>
      <c r="N17" s="36" t="s">
        <v>10</v>
      </c>
      <c r="O17" s="17">
        <f t="shared" si="1"/>
        <v>0</v>
      </c>
    </row>
    <row r="18" spans="1:18" ht="32.1" customHeight="1" x14ac:dyDescent="0.45">
      <c r="A18" s="140"/>
      <c r="B18" s="117"/>
      <c r="C18" s="118"/>
      <c r="D18" s="112"/>
      <c r="E18" s="122"/>
      <c r="F18" s="28" t="s">
        <v>23</v>
      </c>
      <c r="G18" s="48"/>
      <c r="H18" s="28" t="s">
        <v>21</v>
      </c>
      <c r="I18" s="46">
        <v>137000</v>
      </c>
      <c r="J18" s="49" t="s">
        <v>22</v>
      </c>
      <c r="K18" s="31" t="str">
        <f t="shared" si="0"/>
        <v/>
      </c>
      <c r="L18" s="32" t="s">
        <v>9</v>
      </c>
      <c r="M18" s="33"/>
      <c r="N18" s="34" t="s">
        <v>10</v>
      </c>
      <c r="O18" s="17">
        <f t="shared" si="1"/>
        <v>0</v>
      </c>
    </row>
    <row r="19" spans="1:18" ht="32.1" customHeight="1" x14ac:dyDescent="0.45">
      <c r="A19" s="140"/>
      <c r="B19" s="117"/>
      <c r="C19" s="118"/>
      <c r="D19" s="104" t="s">
        <v>25</v>
      </c>
      <c r="E19" s="121"/>
      <c r="F19" s="10" t="s">
        <v>20</v>
      </c>
      <c r="G19" s="42"/>
      <c r="H19" s="10" t="s">
        <v>21</v>
      </c>
      <c r="I19" s="43">
        <v>280000</v>
      </c>
      <c r="J19" s="44" t="s">
        <v>22</v>
      </c>
      <c r="K19" s="13" t="str">
        <f t="shared" si="0"/>
        <v/>
      </c>
      <c r="L19" s="14" t="s">
        <v>9</v>
      </c>
      <c r="M19" s="35"/>
      <c r="N19" s="36" t="s">
        <v>10</v>
      </c>
      <c r="O19" s="17">
        <f t="shared" si="1"/>
        <v>0</v>
      </c>
    </row>
    <row r="20" spans="1:18" ht="32.1" customHeight="1" thickBot="1" x14ac:dyDescent="0.5">
      <c r="A20" s="140"/>
      <c r="B20" s="119"/>
      <c r="C20" s="120"/>
      <c r="D20" s="123"/>
      <c r="E20" s="124"/>
      <c r="F20" s="50" t="s">
        <v>23</v>
      </c>
      <c r="G20" s="51"/>
      <c r="H20" s="50" t="s">
        <v>21</v>
      </c>
      <c r="I20" s="52">
        <v>420000</v>
      </c>
      <c r="J20" s="53" t="s">
        <v>22</v>
      </c>
      <c r="K20" s="54" t="str">
        <f t="shared" si="0"/>
        <v/>
      </c>
      <c r="L20" s="55" t="s">
        <v>9</v>
      </c>
      <c r="M20" s="56"/>
      <c r="N20" s="57" t="s">
        <v>10</v>
      </c>
      <c r="O20" s="17">
        <f t="shared" si="1"/>
        <v>0</v>
      </c>
    </row>
    <row r="21" spans="1:18" ht="32.1" customHeight="1" thickTop="1" thickBot="1" x14ac:dyDescent="0.5">
      <c r="A21" s="141"/>
      <c r="B21" s="136" t="s">
        <v>26</v>
      </c>
      <c r="C21" s="137"/>
      <c r="D21" s="137"/>
      <c r="E21" s="137"/>
      <c r="F21" s="137"/>
      <c r="G21" s="137"/>
      <c r="H21" s="137"/>
      <c r="I21" s="137"/>
      <c r="J21" s="137"/>
      <c r="K21" s="137"/>
      <c r="L21" s="138"/>
      <c r="M21" s="58">
        <f>O21</f>
        <v>0</v>
      </c>
      <c r="N21" s="59" t="s">
        <v>9</v>
      </c>
      <c r="O21" s="17">
        <f>SUM(O4:O20)</f>
        <v>0</v>
      </c>
    </row>
    <row r="22" spans="1:18" ht="32.1" customHeight="1" x14ac:dyDescent="0.45">
      <c r="A22" s="139" t="s">
        <v>27</v>
      </c>
      <c r="B22" s="142" t="s">
        <v>28</v>
      </c>
      <c r="C22" s="143"/>
      <c r="D22" s="143"/>
      <c r="E22" s="143"/>
      <c r="F22" s="144"/>
      <c r="G22" s="60"/>
      <c r="H22" s="61" t="s">
        <v>29</v>
      </c>
      <c r="I22" s="62">
        <v>437000</v>
      </c>
      <c r="J22" s="63" t="s">
        <v>30</v>
      </c>
      <c r="K22" s="64" t="str">
        <f>IF(G22="","",G22*I22)</f>
        <v/>
      </c>
      <c r="L22" s="61" t="s">
        <v>9</v>
      </c>
      <c r="M22" s="65"/>
      <c r="N22" s="66" t="s">
        <v>9</v>
      </c>
      <c r="O22" s="17">
        <f t="shared" si="1"/>
        <v>0</v>
      </c>
    </row>
    <row r="23" spans="1:18" ht="32.1" customHeight="1" x14ac:dyDescent="0.45">
      <c r="A23" s="140"/>
      <c r="B23" s="145" t="s">
        <v>31</v>
      </c>
      <c r="C23" s="143"/>
      <c r="D23" s="143"/>
      <c r="E23" s="143"/>
      <c r="F23" s="144"/>
      <c r="G23" s="67"/>
      <c r="H23" s="68" t="s">
        <v>29</v>
      </c>
      <c r="I23" s="69">
        <v>279000</v>
      </c>
      <c r="J23" s="70" t="s">
        <v>32</v>
      </c>
      <c r="K23" s="64" t="str">
        <f>IF(G23="","",G23*I23)</f>
        <v/>
      </c>
      <c r="L23" s="71" t="s">
        <v>9</v>
      </c>
      <c r="M23" s="72"/>
      <c r="N23" s="73" t="s">
        <v>9</v>
      </c>
      <c r="O23" s="17">
        <f t="shared" si="1"/>
        <v>0</v>
      </c>
      <c r="Q23" s="74"/>
      <c r="R23" s="74"/>
    </row>
    <row r="24" spans="1:18" ht="32.1" customHeight="1" x14ac:dyDescent="0.45">
      <c r="A24" s="140"/>
      <c r="B24" s="145" t="s">
        <v>33</v>
      </c>
      <c r="C24" s="143"/>
      <c r="D24" s="143"/>
      <c r="E24" s="143"/>
      <c r="F24" s="144"/>
      <c r="G24" s="75"/>
      <c r="H24" s="68" t="s">
        <v>34</v>
      </c>
      <c r="I24" s="76">
        <v>63000</v>
      </c>
      <c r="J24" s="63" t="s">
        <v>35</v>
      </c>
      <c r="K24" s="77" t="str">
        <f>IF(G24="","",G24*I24)</f>
        <v/>
      </c>
      <c r="L24" s="61" t="s">
        <v>9</v>
      </c>
      <c r="M24" s="65"/>
      <c r="N24" s="66" t="s">
        <v>10</v>
      </c>
      <c r="O24" s="17">
        <f t="shared" si="1"/>
        <v>0</v>
      </c>
    </row>
    <row r="25" spans="1:18" ht="32.1" customHeight="1" thickBot="1" x14ac:dyDescent="0.5">
      <c r="A25" s="140"/>
      <c r="B25" s="146" t="s">
        <v>36</v>
      </c>
      <c r="C25" s="147"/>
      <c r="D25" s="147"/>
      <c r="E25" s="147"/>
      <c r="F25" s="148"/>
      <c r="G25" s="78"/>
      <c r="H25" s="68" t="s">
        <v>29</v>
      </c>
      <c r="I25" s="149" t="str">
        <f>IF(G25="","",M25)</f>
        <v/>
      </c>
      <c r="J25" s="150"/>
      <c r="K25" s="150"/>
      <c r="L25" s="151"/>
      <c r="M25" s="79"/>
      <c r="N25" s="80" t="s">
        <v>9</v>
      </c>
      <c r="O25" s="17">
        <f t="shared" ref="O25" si="2">M25</f>
        <v>0</v>
      </c>
    </row>
    <row r="26" spans="1:18" ht="32.1" customHeight="1" thickTop="1" x14ac:dyDescent="0.45">
      <c r="A26" s="140"/>
      <c r="B26" s="152" t="s">
        <v>37</v>
      </c>
      <c r="C26" s="153"/>
      <c r="D26" s="153"/>
      <c r="E26" s="153"/>
      <c r="F26" s="153"/>
      <c r="G26" s="153"/>
      <c r="H26" s="153"/>
      <c r="I26" s="153"/>
      <c r="J26" s="153"/>
      <c r="K26" s="153"/>
      <c r="L26" s="154"/>
      <c r="M26" s="81">
        <f>O26</f>
        <v>0</v>
      </c>
      <c r="N26" s="82" t="s">
        <v>9</v>
      </c>
      <c r="O26" s="17">
        <f>SUM(O22:O25)</f>
        <v>0</v>
      </c>
    </row>
    <row r="27" spans="1:18" ht="32.1" customHeight="1" thickBot="1" x14ac:dyDescent="0.5">
      <c r="A27" s="141"/>
      <c r="B27" s="165" t="s">
        <v>48</v>
      </c>
      <c r="C27" s="166"/>
      <c r="D27" s="166"/>
      <c r="E27" s="166"/>
      <c r="F27" s="166"/>
      <c r="G27" s="166"/>
      <c r="H27" s="166"/>
      <c r="I27" s="166"/>
      <c r="J27" s="166"/>
      <c r="K27" s="166"/>
      <c r="L27" s="167"/>
      <c r="M27" s="58">
        <f>IF(M26&gt;M21,M21,M26)</f>
        <v>0</v>
      </c>
      <c r="N27" s="83" t="s">
        <v>10</v>
      </c>
    </row>
    <row r="28" spans="1:18" ht="32.1" customHeight="1" x14ac:dyDescent="0.45">
      <c r="A28" s="133" t="s">
        <v>38</v>
      </c>
      <c r="B28" s="168" t="s">
        <v>39</v>
      </c>
      <c r="C28" s="169"/>
      <c r="D28" s="169"/>
      <c r="E28" s="169"/>
      <c r="F28" s="169"/>
      <c r="G28" s="169"/>
      <c r="H28" s="169"/>
      <c r="I28" s="169"/>
      <c r="J28" s="169"/>
      <c r="K28" s="169"/>
      <c r="L28" s="170"/>
      <c r="M28" s="84"/>
      <c r="N28" s="85" t="s">
        <v>10</v>
      </c>
    </row>
    <row r="29" spans="1:18" ht="32.1" customHeight="1" x14ac:dyDescent="0.45">
      <c r="A29" s="134"/>
      <c r="B29" s="171" t="s">
        <v>40</v>
      </c>
      <c r="C29" s="172"/>
      <c r="D29" s="172"/>
      <c r="E29" s="172"/>
      <c r="F29" s="172"/>
      <c r="G29" s="172"/>
      <c r="H29" s="172"/>
      <c r="I29" s="172"/>
      <c r="J29" s="172"/>
      <c r="K29" s="172"/>
      <c r="L29" s="173"/>
      <c r="M29" s="86"/>
      <c r="N29" s="87" t="s">
        <v>10</v>
      </c>
    </row>
    <row r="30" spans="1:18" ht="32.1" customHeight="1" x14ac:dyDescent="0.45">
      <c r="A30" s="134"/>
      <c r="B30" s="171" t="s">
        <v>50</v>
      </c>
      <c r="C30" s="172"/>
      <c r="D30" s="172"/>
      <c r="E30" s="172"/>
      <c r="F30" s="172"/>
      <c r="G30" s="172"/>
      <c r="H30" s="172"/>
      <c r="I30" s="172"/>
      <c r="J30" s="172"/>
      <c r="K30" s="172"/>
      <c r="L30" s="173"/>
      <c r="M30" s="88"/>
      <c r="N30" s="89" t="s">
        <v>10</v>
      </c>
    </row>
    <row r="31" spans="1:18" ht="32.1" customHeight="1" x14ac:dyDescent="0.45">
      <c r="A31" s="135"/>
      <c r="B31" s="171" t="s">
        <v>51</v>
      </c>
      <c r="C31" s="172"/>
      <c r="D31" s="172"/>
      <c r="E31" s="172"/>
      <c r="F31" s="172"/>
      <c r="G31" s="172"/>
      <c r="H31" s="172"/>
      <c r="I31" s="172"/>
      <c r="J31" s="172"/>
      <c r="K31" s="172"/>
      <c r="L31" s="173"/>
      <c r="M31" s="86"/>
      <c r="N31" s="90" t="s">
        <v>10</v>
      </c>
    </row>
    <row r="32" spans="1:18" ht="32.1" customHeight="1" thickBot="1" x14ac:dyDescent="0.5">
      <c r="A32" s="155" t="s">
        <v>41</v>
      </c>
      <c r="B32" s="156"/>
      <c r="C32" s="156"/>
      <c r="D32" s="156"/>
      <c r="E32" s="156"/>
      <c r="F32" s="156"/>
      <c r="G32" s="156"/>
      <c r="H32" s="156"/>
      <c r="I32" s="156"/>
      <c r="J32" s="156"/>
      <c r="K32" s="156"/>
      <c r="L32" s="157"/>
      <c r="M32" s="91">
        <f>M21+M26+SUM(M28:M31)</f>
        <v>0</v>
      </c>
      <c r="N32" s="92" t="s">
        <v>10</v>
      </c>
    </row>
    <row r="33" spans="1:14" ht="32.1" customHeight="1" x14ac:dyDescent="0.45">
      <c r="A33" s="158" t="s">
        <v>42</v>
      </c>
      <c r="B33" s="159"/>
      <c r="C33" s="159"/>
      <c r="D33" s="159"/>
      <c r="E33" s="159"/>
      <c r="F33" s="159"/>
      <c r="G33" s="145" t="s">
        <v>49</v>
      </c>
      <c r="H33" s="159"/>
      <c r="I33" s="159"/>
      <c r="J33" s="159"/>
      <c r="K33" s="159"/>
      <c r="L33" s="160"/>
      <c r="M33" s="93">
        <f>ROUNDDOWN(M32*4/5,-3)</f>
        <v>0</v>
      </c>
      <c r="N33" s="94" t="s">
        <v>9</v>
      </c>
    </row>
    <row r="34" spans="1:14" ht="32.1" customHeight="1" thickBot="1" x14ac:dyDescent="0.5">
      <c r="A34" s="158" t="s">
        <v>43</v>
      </c>
      <c r="B34" s="159"/>
      <c r="C34" s="159"/>
      <c r="D34" s="159"/>
      <c r="E34" s="161"/>
      <c r="F34" s="161"/>
      <c r="G34" s="161"/>
      <c r="H34" s="161"/>
      <c r="I34" s="161"/>
      <c r="J34" s="161"/>
      <c r="K34" s="161"/>
      <c r="L34" s="162"/>
      <c r="M34" s="95">
        <v>700000</v>
      </c>
      <c r="N34" s="89" t="s">
        <v>10</v>
      </c>
    </row>
    <row r="35" spans="1:14" ht="32.1" customHeight="1" thickTop="1" thickBot="1" x14ac:dyDescent="0.5">
      <c r="A35" s="163" t="s">
        <v>44</v>
      </c>
      <c r="B35" s="164"/>
      <c r="C35" s="164"/>
      <c r="D35" s="164"/>
      <c r="E35" s="164"/>
      <c r="F35" s="164"/>
      <c r="G35" s="164"/>
      <c r="H35" s="164"/>
      <c r="I35" s="164"/>
      <c r="J35" s="164"/>
      <c r="K35" s="164"/>
      <c r="L35" s="164"/>
      <c r="M35" s="96">
        <f>IF(M34="","",IF(M33&lt;M34,M33,M34))</f>
        <v>0</v>
      </c>
      <c r="N35" s="97" t="s">
        <v>9</v>
      </c>
    </row>
    <row r="36" spans="1:14" ht="32.1" customHeight="1" x14ac:dyDescent="0.45">
      <c r="A36" s="130" t="s">
        <v>52</v>
      </c>
      <c r="B36" s="131"/>
      <c r="C36" s="131"/>
      <c r="D36" s="131"/>
      <c r="E36" s="131"/>
      <c r="F36" s="131"/>
      <c r="G36" s="131"/>
      <c r="H36" s="131"/>
      <c r="I36" s="131"/>
      <c r="J36" s="131"/>
      <c r="K36" s="131"/>
      <c r="L36" s="131"/>
      <c r="M36" s="132"/>
      <c r="N36" s="132"/>
    </row>
  </sheetData>
  <mergeCells count="36">
    <mergeCell ref="B27:L27"/>
    <mergeCell ref="B28:L28"/>
    <mergeCell ref="B29:L29"/>
    <mergeCell ref="B30:L30"/>
    <mergeCell ref="B31:L31"/>
    <mergeCell ref="A36:N36"/>
    <mergeCell ref="A28:A31"/>
    <mergeCell ref="B21:L21"/>
    <mergeCell ref="A22:A27"/>
    <mergeCell ref="B22:F22"/>
    <mergeCell ref="B23:F23"/>
    <mergeCell ref="B24:F24"/>
    <mergeCell ref="B25:F25"/>
    <mergeCell ref="I25:L25"/>
    <mergeCell ref="B26:L26"/>
    <mergeCell ref="A4:A21"/>
    <mergeCell ref="A32:L32"/>
    <mergeCell ref="A33:F33"/>
    <mergeCell ref="G33:L33"/>
    <mergeCell ref="A34:L34"/>
    <mergeCell ref="A35:L35"/>
    <mergeCell ref="D10:E12"/>
    <mergeCell ref="C13:E14"/>
    <mergeCell ref="B15:C20"/>
    <mergeCell ref="D15:E16"/>
    <mergeCell ref="D17:E18"/>
    <mergeCell ref="D19:E20"/>
    <mergeCell ref="B4:B14"/>
    <mergeCell ref="C4:C12"/>
    <mergeCell ref="D4:E6"/>
    <mergeCell ref="D7:E9"/>
    <mergeCell ref="A3:F3"/>
    <mergeCell ref="G3:H3"/>
    <mergeCell ref="I3:J3"/>
    <mergeCell ref="K3:L3"/>
    <mergeCell ref="M3:N3"/>
  </mergeCells>
  <phoneticPr fontId="2"/>
  <dataValidations count="3">
    <dataValidation type="custom" allowBlank="1" showInputMessage="1" showErrorMessage="1" sqref="M29">
      <formula1>#REF!&lt;&gt;"✓"</formula1>
    </dataValidation>
    <dataValidation type="list" allowBlank="1" showInputMessage="1" showErrorMessage="1" sqref="I2:J2">
      <formula1>"省エネ基準,ZEH水準"</formula1>
    </dataValidation>
    <dataValidation type="list" allowBlank="1" showInputMessage="1" showErrorMessage="1" sqref="C2:F2">
      <formula1>"戸建住宅,共同住宅等"</formula1>
    </dataValidation>
  </dataValidations>
  <pageMargins left="0.70866141732283472" right="0.70866141732283472" top="0.35433070866141736" bottom="0.35433070866141736" header="0.31496062992125984" footer="0.31496062992125984"/>
  <pageSetup paperSize="9" scale="56"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事業費内訳書</vt:lpstr>
      <vt:lpstr>事業費内訳書!Print_Area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CL2103-388t</dc:creator>
  <cp:lastModifiedBy>CL2103-245t</cp:lastModifiedBy>
  <cp:lastPrinted>2025-03-17T05:09:39Z</cp:lastPrinted>
  <dcterms:created xsi:type="dcterms:W3CDTF">2025-03-17T04:04:15Z</dcterms:created>
  <dcterms:modified xsi:type="dcterms:W3CDTF">2025-05-09T01:27:46Z</dcterms:modified>
</cp:coreProperties>
</file>