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11988" yWindow="-108" windowWidth="19548" windowHeight="12492" tabRatio="760"/>
  </bookViews>
  <sheets>
    <sheet name="開口部・躯体等改修事業費明細書" sheetId="17" r:id="rId1"/>
    <sheet name="判定" sheetId="9" state="hidden" r:id="rId2"/>
  </sheets>
  <definedNames>
    <definedName name="_xlnm.Print_Area" localSheetId="0">開口部・躯体等改修事業費明細書!$A$1:$J$67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7" l="1"/>
  <c r="I65" i="17"/>
  <c r="I62" i="17"/>
  <c r="I61" i="17"/>
  <c r="I58" i="17"/>
  <c r="I57" i="17"/>
  <c r="I53" i="17"/>
  <c r="I52" i="17"/>
  <c r="I49" i="17"/>
  <c r="I48" i="17"/>
  <c r="I45" i="17"/>
  <c r="I44" i="17"/>
  <c r="I41" i="17"/>
  <c r="I40" i="17"/>
  <c r="I37" i="17"/>
  <c r="I36" i="17"/>
  <c r="I33" i="17"/>
  <c r="I32" i="17"/>
  <c r="I29" i="17"/>
  <c r="I28" i="17"/>
  <c r="I25" i="17"/>
  <c r="I24" i="17"/>
  <c r="I20" i="17"/>
  <c r="I19" i="17"/>
  <c r="I16" i="17"/>
  <c r="I15" i="17"/>
  <c r="I12" i="17" l="1"/>
  <c r="I11" i="17"/>
  <c r="H67" i="17" l="1"/>
  <c r="J66" i="17"/>
  <c r="J65" i="17"/>
  <c r="I63" i="17"/>
  <c r="H63" i="17"/>
  <c r="J58" i="17"/>
  <c r="J57" i="17"/>
  <c r="J67" i="17" l="1"/>
  <c r="J59" i="17"/>
  <c r="I67" i="17"/>
  <c r="I59" i="17"/>
  <c r="H59" i="17"/>
  <c r="J62" i="17"/>
  <c r="J61" i="17"/>
  <c r="H54" i="17"/>
  <c r="J53" i="17"/>
  <c r="J52" i="17"/>
  <c r="H50" i="17"/>
  <c r="H46" i="17"/>
  <c r="J45" i="17"/>
  <c r="J44" i="17"/>
  <c r="H42" i="17"/>
  <c r="J41" i="17"/>
  <c r="J40" i="17"/>
  <c r="H38" i="17"/>
  <c r="H34" i="17"/>
  <c r="J33" i="17"/>
  <c r="J32" i="17"/>
  <c r="H30" i="17"/>
  <c r="J29" i="17"/>
  <c r="J28" i="17"/>
  <c r="H26" i="17"/>
  <c r="H21" i="17"/>
  <c r="J20" i="17"/>
  <c r="J19" i="17"/>
  <c r="H17" i="17"/>
  <c r="J16" i="17"/>
  <c r="J15" i="17"/>
  <c r="H13" i="17"/>
  <c r="J63" i="17" l="1"/>
  <c r="J30" i="17"/>
  <c r="J17" i="17"/>
  <c r="J34" i="17"/>
  <c r="J54" i="17"/>
  <c r="I46" i="17"/>
  <c r="J42" i="17"/>
  <c r="I34" i="17"/>
  <c r="J46" i="17"/>
  <c r="I54" i="17"/>
  <c r="I30" i="17"/>
  <c r="J21" i="17"/>
  <c r="I42" i="17"/>
  <c r="I21" i="17"/>
  <c r="I17" i="17"/>
  <c r="J49" i="17"/>
  <c r="J48" i="17"/>
  <c r="J37" i="17"/>
  <c r="I38" i="17"/>
  <c r="J36" i="17"/>
  <c r="J25" i="17"/>
  <c r="J24" i="17"/>
  <c r="J12" i="17"/>
  <c r="J11" i="17"/>
  <c r="I26" i="17" l="1"/>
  <c r="J26" i="17"/>
  <c r="J50" i="17"/>
  <c r="I50" i="17"/>
  <c r="J38" i="17"/>
  <c r="J13" i="17"/>
  <c r="I13" i="17"/>
</calcChain>
</file>

<file path=xl/sharedStrings.xml><?xml version="1.0" encoding="utf-8"?>
<sst xmlns="http://schemas.openxmlformats.org/spreadsheetml/2006/main" count="223" uniqueCount="46">
  <si>
    <t>地域区分</t>
    <rPh sb="0" eb="4">
      <t>チイキクブン</t>
    </rPh>
    <phoneticPr fontId="1"/>
  </si>
  <si>
    <t>省エネレベル</t>
    <rPh sb="0" eb="1">
      <t>ショウ</t>
    </rPh>
    <phoneticPr fontId="1"/>
  </si>
  <si>
    <t>省エネ基準</t>
    <rPh sb="0" eb="1">
      <t>ショウ</t>
    </rPh>
    <rPh sb="3" eb="5">
      <t>キジュン</t>
    </rPh>
    <phoneticPr fontId="1"/>
  </si>
  <si>
    <t>ZEH水準</t>
    <rPh sb="3" eb="5">
      <t>スイジュン</t>
    </rPh>
    <phoneticPr fontId="1"/>
  </si>
  <si>
    <t>&lt;窓及びドア&gt;</t>
    <rPh sb="1" eb="2">
      <t>マド</t>
    </rPh>
    <rPh sb="2" eb="3">
      <t>オヨ</t>
    </rPh>
    <phoneticPr fontId="1"/>
  </si>
  <si>
    <r>
      <t xml:space="preserve">番号
</t>
    </r>
    <r>
      <rPr>
        <sz val="8"/>
        <color theme="1"/>
        <rFont val="BIZ UDゴシック"/>
        <family val="3"/>
        <charset val="128"/>
      </rPr>
      <t>(図面と対応)</t>
    </r>
    <rPh sb="0" eb="2">
      <t>バンゴウ</t>
    </rPh>
    <rPh sb="4" eb="6">
      <t>ズメン</t>
    </rPh>
    <rPh sb="7" eb="9">
      <t>タイオウ</t>
    </rPh>
    <phoneticPr fontId="1"/>
  </si>
  <si>
    <t>工事種別</t>
    <rPh sb="0" eb="2">
      <t>コウジ</t>
    </rPh>
    <rPh sb="2" eb="4">
      <t>シュベツ</t>
    </rPh>
    <phoneticPr fontId="1"/>
  </si>
  <si>
    <t>メーカー名</t>
    <rPh sb="4" eb="5">
      <t>メイ</t>
    </rPh>
    <phoneticPr fontId="1"/>
  </si>
  <si>
    <t>製品名</t>
    <phoneticPr fontId="1"/>
  </si>
  <si>
    <t>製品型番</t>
    <rPh sb="0" eb="4">
      <t>セイヒンカタバン</t>
    </rPh>
    <phoneticPr fontId="1"/>
  </si>
  <si>
    <t>ガラス交換</t>
  </si>
  <si>
    <t>内窓設置・交換</t>
    <rPh sb="5" eb="7">
      <t>コウカン</t>
    </rPh>
    <phoneticPr fontId="1"/>
  </si>
  <si>
    <t>外窓交換</t>
  </si>
  <si>
    <t>ドア</t>
    <phoneticPr fontId="1"/>
  </si>
  <si>
    <t>&lt;断熱材&gt;</t>
    <rPh sb="1" eb="4">
      <t>ダンネツザイ</t>
    </rPh>
    <phoneticPr fontId="1"/>
  </si>
  <si>
    <t>製品型番</t>
    <rPh sb="0" eb="2">
      <t>セイヒン</t>
    </rPh>
    <phoneticPr fontId="1"/>
  </si>
  <si>
    <t>数量</t>
    <rPh sb="0" eb="2">
      <t>スウリョウ</t>
    </rPh>
    <phoneticPr fontId="1"/>
  </si>
  <si>
    <r>
      <t xml:space="preserve">税抜き単価
</t>
    </r>
    <r>
      <rPr>
        <sz val="8"/>
        <color theme="1"/>
        <rFont val="BIZ UDゴシック"/>
        <family val="3"/>
        <charset val="128"/>
      </rPr>
      <t>(円/枚)</t>
    </r>
    <phoneticPr fontId="1"/>
  </si>
  <si>
    <r>
      <t xml:space="preserve">税抜き単価
</t>
    </r>
    <r>
      <rPr>
        <sz val="8"/>
        <color theme="1"/>
        <rFont val="BIZ UDゴシック"/>
        <family val="3"/>
        <charset val="128"/>
      </rPr>
      <t>(円/箇所)</t>
    </r>
    <rPh sb="3" eb="5">
      <t>タンカ</t>
    </rPh>
    <rPh sb="7" eb="8">
      <t>エン</t>
    </rPh>
    <rPh sb="9" eb="11">
      <t>カショ</t>
    </rPh>
    <phoneticPr fontId="1"/>
  </si>
  <si>
    <r>
      <t xml:space="preserve">税抜き単価
</t>
    </r>
    <r>
      <rPr>
        <sz val="8"/>
        <color theme="1"/>
        <rFont val="BIZ UDゴシック"/>
        <family val="3"/>
        <charset val="128"/>
      </rPr>
      <t>（円/㎥）</t>
    </r>
    <rPh sb="3" eb="5">
      <t>タンカ</t>
    </rPh>
    <rPh sb="7" eb="8">
      <t>エン</t>
    </rPh>
    <phoneticPr fontId="1"/>
  </si>
  <si>
    <r>
      <t xml:space="preserve">使用量
</t>
    </r>
    <r>
      <rPr>
        <sz val="8"/>
        <color theme="1"/>
        <rFont val="BIZ UDゴシック"/>
        <family val="3"/>
        <charset val="128"/>
      </rPr>
      <t>（㎥）</t>
    </r>
    <rPh sb="0" eb="3">
      <t>シヨウリョウ</t>
    </rPh>
    <phoneticPr fontId="1"/>
  </si>
  <si>
    <t>色着色部分は、「建材・設備等明細書」からコピー・アンド・ペースト可能です。</t>
    <rPh sb="0" eb="1">
      <t>イロ</t>
    </rPh>
    <rPh sb="1" eb="3">
      <t>チャクショク</t>
    </rPh>
    <rPh sb="3" eb="5">
      <t>ブブン</t>
    </rPh>
    <rPh sb="32" eb="34">
      <t>カノウ</t>
    </rPh>
    <phoneticPr fontId="1"/>
  </si>
  <si>
    <t>文字が小さくなり過ぎないよう配慮をお願いします（縮小して１ページに印刷するのではなく、複数ページに印刷するなど）。</t>
    <rPh sb="24" eb="26">
      <t>シュクショウ</t>
    </rPh>
    <rPh sb="33" eb="35">
      <t>インサツ</t>
    </rPh>
    <rPh sb="49" eb="51">
      <t>インサツ</t>
    </rPh>
    <phoneticPr fontId="1"/>
  </si>
  <si>
    <t>※印刷用紙サイズはＡ４。カラー・モノクロ、タテ・ヨコどちらでも可。</t>
    <rPh sb="1" eb="3">
      <t>インサツ</t>
    </rPh>
    <rPh sb="3" eb="5">
      <t>ヨウシ</t>
    </rPh>
    <rPh sb="31" eb="32">
      <t>カ</t>
    </rPh>
    <phoneticPr fontId="1"/>
  </si>
  <si>
    <t>L(大)</t>
  </si>
  <si>
    <r>
      <t>　「建材・設備等明細書」に記載した窓・ドア・断熱材の単価・数量などを</t>
    </r>
    <r>
      <rPr>
        <u/>
        <sz val="10"/>
        <color theme="1"/>
        <rFont val="BIZ UDゴシック"/>
        <family val="3"/>
        <charset val="128"/>
      </rPr>
      <t>サイズ別・区分別</t>
    </r>
    <r>
      <rPr>
        <sz val="10"/>
        <color theme="1"/>
        <rFont val="BIZ UDゴシック"/>
        <family val="3"/>
        <charset val="128"/>
      </rPr>
      <t>に入力してください。</t>
    </r>
    <rPh sb="13" eb="15">
      <t>キサイ</t>
    </rPh>
    <rPh sb="17" eb="18">
      <t>マド</t>
    </rPh>
    <rPh sb="22" eb="25">
      <t>ダンネツザイ</t>
    </rPh>
    <rPh sb="26" eb="28">
      <t>タンカ</t>
    </rPh>
    <rPh sb="29" eb="31">
      <t>スウリョウ</t>
    </rPh>
    <rPh sb="37" eb="38">
      <t>ベツ</t>
    </rPh>
    <rPh sb="39" eb="41">
      <t>クブン</t>
    </rPh>
    <rPh sb="41" eb="42">
      <t>ベツ</t>
    </rPh>
    <rPh sb="43" eb="45">
      <t>ニュウリョク</t>
    </rPh>
    <phoneticPr fontId="1"/>
  </si>
  <si>
    <r>
      <t xml:space="preserve">実際の工事費
</t>
    </r>
    <r>
      <rPr>
        <sz val="8"/>
        <color theme="1"/>
        <rFont val="BIZ UDゴシック"/>
        <family val="3"/>
        <charset val="128"/>
      </rPr>
      <t>（自動入力）</t>
    </r>
    <rPh sb="0" eb="2">
      <t>ジッサイ</t>
    </rPh>
    <rPh sb="3" eb="6">
      <t>コウジヒ</t>
    </rPh>
    <phoneticPr fontId="1"/>
  </si>
  <si>
    <t>この数値を事業費内訳書に記載する⇒</t>
    <rPh sb="2" eb="4">
      <t>スウチ</t>
    </rPh>
    <rPh sb="5" eb="7">
      <t>ジギョウ</t>
    </rPh>
    <rPh sb="7" eb="8">
      <t>ヒ</t>
    </rPh>
    <rPh sb="8" eb="11">
      <t>ウチワケショ</t>
    </rPh>
    <rPh sb="12" eb="14">
      <t>キサイ</t>
    </rPh>
    <phoneticPr fontId="1"/>
  </si>
  <si>
    <t>M(中)</t>
  </si>
  <si>
    <t>サイズ</t>
    <phoneticPr fontId="1"/>
  </si>
  <si>
    <t>S(小)</t>
  </si>
  <si>
    <t>大</t>
  </si>
  <si>
    <t>小</t>
  </si>
  <si>
    <t>A-1,A-2,B,C</t>
    <phoneticPr fontId="1"/>
  </si>
  <si>
    <t>外壁</t>
  </si>
  <si>
    <t>D,E,F</t>
    <phoneticPr fontId="1"/>
  </si>
  <si>
    <t>屋根・天井</t>
  </si>
  <si>
    <t>床</t>
  </si>
  <si>
    <t>補助サイズ</t>
    <phoneticPr fontId="1"/>
  </si>
  <si>
    <t>区分</t>
    <rPh sb="0" eb="2">
      <t>クブン</t>
    </rPh>
    <phoneticPr fontId="1"/>
  </si>
  <si>
    <t>使用部位</t>
    <rPh sb="0" eb="2">
      <t>シヨウ</t>
    </rPh>
    <rPh sb="2" eb="4">
      <t>ブイ</t>
    </rPh>
    <phoneticPr fontId="1"/>
  </si>
  <si>
    <r>
      <t xml:space="preserve">モデル工事に
よる工事費
</t>
    </r>
    <r>
      <rPr>
        <sz val="8"/>
        <color theme="1"/>
        <rFont val="BIZ UDゴシック"/>
        <family val="3"/>
        <charset val="128"/>
      </rPr>
      <t>（自動入力）</t>
    </r>
    <rPh sb="3" eb="5">
      <t>コウジ</t>
    </rPh>
    <rPh sb="9" eb="12">
      <t>コウジヒ</t>
    </rPh>
    <phoneticPr fontId="1"/>
  </si>
  <si>
    <t>　設備機器の入力は不要です。</t>
    <rPh sb="1" eb="3">
      <t>セツビ</t>
    </rPh>
    <rPh sb="3" eb="5">
      <t>キキ</t>
    </rPh>
    <rPh sb="6" eb="8">
      <t>ニュウリョク</t>
    </rPh>
    <rPh sb="9" eb="11">
      <t>フヨウ</t>
    </rPh>
    <phoneticPr fontId="1"/>
  </si>
  <si>
    <t>　この表について、セルの幅は適宜調整し、行が不足する場合は挿入、不要な行は削除してください。</t>
    <rPh sb="3" eb="4">
      <t>ヒョウ</t>
    </rPh>
    <rPh sb="22" eb="24">
      <t>フソク</t>
    </rPh>
    <rPh sb="32" eb="34">
      <t>フヨウ</t>
    </rPh>
    <rPh sb="35" eb="36">
      <t>ギョウ</t>
    </rPh>
    <rPh sb="37" eb="39">
      <t>サクジョ</t>
    </rPh>
    <phoneticPr fontId="1"/>
  </si>
  <si>
    <t>この数値を事業費内訳書に記載する（実際の工事費は税込み合計額。以下同じ。）⇒　</t>
    <rPh sb="2" eb="4">
      <t>スウチ</t>
    </rPh>
    <rPh sb="5" eb="7">
      <t>ジギョウ</t>
    </rPh>
    <rPh sb="7" eb="8">
      <t>ヒ</t>
    </rPh>
    <rPh sb="8" eb="11">
      <t>ウチワケショ</t>
    </rPh>
    <rPh sb="12" eb="14">
      <t>キサイ</t>
    </rPh>
    <rPh sb="17" eb="19">
      <t>ジッサイ</t>
    </rPh>
    <rPh sb="20" eb="23">
      <t>コウジヒ</t>
    </rPh>
    <rPh sb="24" eb="26">
      <t>ゼイコ</t>
    </rPh>
    <rPh sb="27" eb="29">
      <t>ゴウケイ</t>
    </rPh>
    <rPh sb="29" eb="30">
      <t>ガク</t>
    </rPh>
    <rPh sb="31" eb="33">
      <t>イカ</t>
    </rPh>
    <rPh sb="33" eb="34">
      <t>オナ</t>
    </rPh>
    <phoneticPr fontId="1"/>
  </si>
  <si>
    <t>【参考様式２】開口部・躯体等改修事業費明細書</t>
    <rPh sb="1" eb="3">
      <t>サンコウ</t>
    </rPh>
    <rPh sb="3" eb="5">
      <t>ヨウシキ</t>
    </rPh>
    <rPh sb="7" eb="10">
      <t>カイコウブ</t>
    </rPh>
    <rPh sb="11" eb="13">
      <t>クタイ</t>
    </rPh>
    <rPh sb="13" eb="14">
      <t>トウ</t>
    </rPh>
    <rPh sb="14" eb="16">
      <t>カイシュウ</t>
    </rPh>
    <rPh sb="16" eb="18">
      <t>ジギョウ</t>
    </rPh>
    <rPh sb="18" eb="19">
      <t>ヒ</t>
    </rPh>
    <rPh sb="19" eb="22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</si>
</sst>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u/>
      <sz val="10"/>
      <color theme="1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38" fontId="4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2" fillId="0" borderId="1" xfId="0" applyFont="1" applyBorder="1" applyAlignment="1" applyProtection="1">
      <alignment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top"/>
    </xf>
    <xf numFmtId="0" fontId="5" fillId="0" borderId="0" xfId="0" applyFont="1" applyFill="1" applyAlignment="1">
      <alignment vertical="center"/>
    </xf>
    <xf numFmtId="38" fontId="6" fillId="0" borderId="0" xfId="2" applyFont="1" applyFill="1" applyAlignment="1">
      <alignment vertical="top"/>
    </xf>
    <xf numFmtId="0" fontId="6" fillId="0" borderId="0" xfId="0" applyFont="1" applyFill="1"/>
    <xf numFmtId="38" fontId="6" fillId="0" borderId="0" xfId="2" applyFont="1" applyFill="1" applyAlignment="1">
      <alignment horizontal="center" shrinkToFit="1"/>
    </xf>
    <xf numFmtId="38" fontId="6" fillId="0" borderId="0" xfId="2" applyFont="1" applyFill="1" applyAlignment="1"/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left" vertical="top" wrapText="1"/>
    </xf>
    <xf numFmtId="38" fontId="6" fillId="0" borderId="0" xfId="2" applyFont="1" applyFill="1" applyAlignment="1">
      <alignment vertical="top" wrapText="1"/>
    </xf>
    <xf numFmtId="0" fontId="6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38" fontId="6" fillId="2" borderId="2" xfId="2" applyFont="1" applyFill="1" applyBorder="1" applyAlignment="1">
      <alignment horizontal="center" vertical="center" wrapText="1"/>
    </xf>
    <xf numFmtId="38" fontId="6" fillId="2" borderId="1" xfId="2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right" vertical="center"/>
    </xf>
    <xf numFmtId="38" fontId="6" fillId="0" borderId="2" xfId="2" applyFont="1" applyFill="1" applyBorder="1" applyAlignment="1">
      <alignment horizontal="right" vertical="center"/>
    </xf>
    <xf numFmtId="38" fontId="6" fillId="3" borderId="1" xfId="2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2" borderId="4" xfId="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38" fontId="6" fillId="0" borderId="0" xfId="2" applyFont="1" applyFill="1" applyAlignment="1">
      <alignment vertic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left" vertical="center"/>
    </xf>
    <xf numFmtId="38" fontId="6" fillId="0" borderId="0" xfId="2" applyFont="1" applyFill="1" applyAlignment="1">
      <alignment vertical="center" wrapText="1"/>
    </xf>
    <xf numFmtId="0" fontId="6" fillId="0" borderId="0" xfId="0" applyNumberFormat="1" applyFont="1" applyFill="1" applyAlignment="1"/>
    <xf numFmtId="38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38" fontId="6" fillId="0" borderId="5" xfId="2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center"/>
    </xf>
    <xf numFmtId="38" fontId="6" fillId="0" borderId="5" xfId="2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FFFF99"/>
      <color rgb="FFFCE4D6"/>
      <color rgb="FFFCDAD6"/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2" x14ac:dyDescent="0.15"/>
  <cols>
    <col min="1" max="1" width="10.6640625" style="12" customWidth="1"/>
    <col min="2" max="2" width="13.109375" style="12" bestFit="1" customWidth="1"/>
    <col min="3" max="3" width="11.6640625" style="12" customWidth="1"/>
    <col min="4" max="4" width="6.33203125" style="12" bestFit="1" customWidth="1"/>
    <col min="5" max="5" width="8" style="12" bestFit="1" customWidth="1"/>
    <col min="6" max="6" width="11.21875" style="12" bestFit="1" customWidth="1"/>
    <col min="7" max="7" width="10.6640625" style="14" customWidth="1"/>
    <col min="8" max="8" width="5.6640625" style="12" bestFit="1" customWidth="1"/>
    <col min="9" max="9" width="12.6640625" style="14" customWidth="1"/>
    <col min="10" max="10" width="12.6640625" style="12" customWidth="1"/>
    <col min="11" max="11" width="2.109375" style="12" customWidth="1"/>
    <col min="12" max="16384" width="9" style="12"/>
  </cols>
  <sheetData>
    <row r="1" spans="1:12" s="9" customFormat="1" ht="13.8" x14ac:dyDescent="0.2">
      <c r="A1" s="50" t="s">
        <v>45</v>
      </c>
      <c r="B1" s="50"/>
      <c r="C1" s="50"/>
      <c r="D1" s="50"/>
      <c r="E1" s="50"/>
      <c r="F1" s="50"/>
      <c r="G1" s="50"/>
      <c r="H1" s="50"/>
      <c r="I1" s="50"/>
      <c r="J1" s="50"/>
    </row>
    <row r="2" spans="1:12" s="9" customFormat="1" ht="12" customHeight="1" x14ac:dyDescent="0.2">
      <c r="A2" s="10"/>
      <c r="G2" s="11"/>
      <c r="I2" s="11"/>
    </row>
    <row r="3" spans="1:12" x14ac:dyDescent="0.15">
      <c r="A3" s="48" t="s">
        <v>25</v>
      </c>
      <c r="B3" s="48"/>
      <c r="C3" s="48"/>
      <c r="D3" s="48"/>
      <c r="E3" s="48"/>
      <c r="F3" s="48"/>
      <c r="G3" s="48"/>
      <c r="H3" s="48"/>
      <c r="I3" s="48"/>
      <c r="J3" s="48"/>
    </row>
    <row r="4" spans="1:12" x14ac:dyDescent="0.15">
      <c r="A4" s="48" t="s">
        <v>42</v>
      </c>
      <c r="B4" s="48"/>
      <c r="C4" s="48"/>
      <c r="D4" s="48"/>
      <c r="E4" s="48"/>
      <c r="F4" s="48"/>
      <c r="G4" s="48"/>
      <c r="H4" s="48"/>
      <c r="I4" s="48"/>
      <c r="J4" s="48"/>
    </row>
    <row r="5" spans="1:12" x14ac:dyDescent="0.15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2" x14ac:dyDescent="0.15">
      <c r="A6" s="48" t="s">
        <v>43</v>
      </c>
      <c r="B6" s="48"/>
      <c r="C6" s="48"/>
      <c r="D6" s="48"/>
      <c r="E6" s="48"/>
      <c r="F6" s="48"/>
      <c r="G6" s="48"/>
      <c r="H6" s="48"/>
      <c r="I6" s="48"/>
      <c r="J6" s="48"/>
    </row>
    <row r="7" spans="1:12" x14ac:dyDescent="0.15">
      <c r="A7" s="33"/>
      <c r="B7" s="48" t="s">
        <v>21</v>
      </c>
      <c r="C7" s="48"/>
      <c r="D7" s="48"/>
      <c r="E7" s="48"/>
      <c r="F7" s="48"/>
      <c r="G7" s="48"/>
      <c r="H7" s="48"/>
      <c r="I7" s="48"/>
      <c r="J7" s="48"/>
    </row>
    <row r="8" spans="1:12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</row>
    <row r="9" spans="1:12" x14ac:dyDescent="0.15">
      <c r="A9" s="12" t="s">
        <v>4</v>
      </c>
      <c r="G9" s="13"/>
    </row>
    <row r="10" spans="1:12" ht="33.6" x14ac:dyDescent="0.15">
      <c r="A10" s="26" t="s">
        <v>5</v>
      </c>
      <c r="B10" s="26" t="s">
        <v>6</v>
      </c>
      <c r="C10" s="27" t="s">
        <v>7</v>
      </c>
      <c r="D10" s="27" t="s">
        <v>8</v>
      </c>
      <c r="E10" s="26" t="s">
        <v>9</v>
      </c>
      <c r="F10" s="23" t="s">
        <v>29</v>
      </c>
      <c r="G10" s="24" t="s">
        <v>17</v>
      </c>
      <c r="H10" s="22" t="s">
        <v>16</v>
      </c>
      <c r="I10" s="34" t="s">
        <v>41</v>
      </c>
      <c r="J10" s="34" t="s">
        <v>26</v>
      </c>
    </row>
    <row r="11" spans="1:12" x14ac:dyDescent="0.15">
      <c r="A11" s="7"/>
      <c r="B11" s="28" t="s">
        <v>10</v>
      </c>
      <c r="C11" s="8"/>
      <c r="D11" s="15"/>
      <c r="E11" s="7"/>
      <c r="F11" s="46" t="s">
        <v>24</v>
      </c>
      <c r="G11" s="30"/>
      <c r="H11" s="8"/>
      <c r="I11" s="31">
        <f>IF(F11="S(小)",32000*H11,IF(F11="M(中)",80000*H11,IF(F11="L(大)",112000*H11,"")))</f>
        <v>0</v>
      </c>
      <c r="J11" s="31">
        <f>G11*H11</f>
        <v>0</v>
      </c>
      <c r="L11" s="41"/>
    </row>
    <row r="12" spans="1:12" x14ac:dyDescent="0.15">
      <c r="A12" s="7"/>
      <c r="B12" s="28" t="s">
        <v>10</v>
      </c>
      <c r="C12" s="8"/>
      <c r="D12" s="15"/>
      <c r="E12" s="7"/>
      <c r="F12" s="46" t="s">
        <v>24</v>
      </c>
      <c r="G12" s="30"/>
      <c r="H12" s="8"/>
      <c r="I12" s="31">
        <f>IF(F12="S(小)",32000*H12,IF(F12="M(中)",80000*H12,IF(F12="L(大)",112000*H12,"")))</f>
        <v>0</v>
      </c>
      <c r="J12" s="31">
        <f>G12*H12</f>
        <v>0</v>
      </c>
      <c r="L12" s="21"/>
    </row>
    <row r="13" spans="1:12" ht="13.5" customHeight="1" x14ac:dyDescent="0.15">
      <c r="A13" s="49" t="s">
        <v>44</v>
      </c>
      <c r="B13" s="49"/>
      <c r="C13" s="49"/>
      <c r="D13" s="49"/>
      <c r="E13" s="49"/>
      <c r="F13" s="49"/>
      <c r="G13" s="49"/>
      <c r="H13" s="36">
        <f>SUM(H11:H12)</f>
        <v>0</v>
      </c>
      <c r="I13" s="42">
        <f>SUM(I11:I12)</f>
        <v>0</v>
      </c>
      <c r="J13" s="37">
        <f>ROUNDDOWN((SUM(J11:J12))*1.1,0)</f>
        <v>0</v>
      </c>
    </row>
    <row r="14" spans="1:12" ht="33.6" x14ac:dyDescent="0.15">
      <c r="A14" s="26" t="s">
        <v>5</v>
      </c>
      <c r="B14" s="26" t="s">
        <v>6</v>
      </c>
      <c r="C14" s="27" t="s">
        <v>7</v>
      </c>
      <c r="D14" s="27" t="s">
        <v>8</v>
      </c>
      <c r="E14" s="26" t="s">
        <v>9</v>
      </c>
      <c r="F14" s="23" t="s">
        <v>29</v>
      </c>
      <c r="G14" s="24" t="s">
        <v>17</v>
      </c>
      <c r="H14" s="22" t="s">
        <v>16</v>
      </c>
      <c r="I14" s="34" t="s">
        <v>41</v>
      </c>
      <c r="J14" s="34" t="s">
        <v>26</v>
      </c>
    </row>
    <row r="15" spans="1:12" x14ac:dyDescent="0.15">
      <c r="A15" s="7"/>
      <c r="B15" s="28" t="s">
        <v>10</v>
      </c>
      <c r="C15" s="8"/>
      <c r="D15" s="15"/>
      <c r="E15" s="7"/>
      <c r="F15" s="46" t="s">
        <v>28</v>
      </c>
      <c r="G15" s="30"/>
      <c r="H15" s="8"/>
      <c r="I15" s="31">
        <f>IF(F15="S(小)",32000*H15,IF(F15="M(中)",80000*H15,IF(F15="L(大)",112000*H15,"")))</f>
        <v>0</v>
      </c>
      <c r="J15" s="31">
        <f>G15*H15</f>
        <v>0</v>
      </c>
    </row>
    <row r="16" spans="1:12" x14ac:dyDescent="0.15">
      <c r="A16" s="7"/>
      <c r="B16" s="28" t="s">
        <v>10</v>
      </c>
      <c r="C16" s="8"/>
      <c r="D16" s="15"/>
      <c r="E16" s="7"/>
      <c r="F16" s="46" t="s">
        <v>28</v>
      </c>
      <c r="G16" s="30"/>
      <c r="H16" s="8"/>
      <c r="I16" s="31">
        <f>IF(F16="S(小)",32000*H16,IF(F16="M(中)",80000*H16,IF(F16="L(大)",112000*H16,"")))</f>
        <v>0</v>
      </c>
      <c r="J16" s="31">
        <f>G16*H16</f>
        <v>0</v>
      </c>
    </row>
    <row r="17" spans="1:10" x14ac:dyDescent="0.15">
      <c r="A17" s="47" t="s">
        <v>27</v>
      </c>
      <c r="B17" s="47"/>
      <c r="C17" s="47"/>
      <c r="D17" s="47"/>
      <c r="E17" s="47"/>
      <c r="F17" s="47"/>
      <c r="G17" s="47"/>
      <c r="H17" s="36">
        <f>SUM(H15:H16)</f>
        <v>0</v>
      </c>
      <c r="I17" s="42">
        <f>SUM(I15:I16)</f>
        <v>0</v>
      </c>
      <c r="J17" s="37">
        <f>ROUNDDOWN((SUM(J15:J16))*1.1,0)</f>
        <v>0</v>
      </c>
    </row>
    <row r="18" spans="1:10" ht="33.6" x14ac:dyDescent="0.15">
      <c r="A18" s="26" t="s">
        <v>5</v>
      </c>
      <c r="B18" s="26" t="s">
        <v>6</v>
      </c>
      <c r="C18" s="27" t="s">
        <v>7</v>
      </c>
      <c r="D18" s="27" t="s">
        <v>8</v>
      </c>
      <c r="E18" s="26" t="s">
        <v>9</v>
      </c>
      <c r="F18" s="23" t="s">
        <v>29</v>
      </c>
      <c r="G18" s="24" t="s">
        <v>17</v>
      </c>
      <c r="H18" s="22" t="s">
        <v>16</v>
      </c>
      <c r="I18" s="34" t="s">
        <v>41</v>
      </c>
      <c r="J18" s="34" t="s">
        <v>26</v>
      </c>
    </row>
    <row r="19" spans="1:10" x14ac:dyDescent="0.15">
      <c r="A19" s="7"/>
      <c r="B19" s="28" t="s">
        <v>10</v>
      </c>
      <c r="C19" s="8"/>
      <c r="D19" s="15"/>
      <c r="E19" s="7"/>
      <c r="F19" s="46" t="s">
        <v>30</v>
      </c>
      <c r="G19" s="30"/>
      <c r="H19" s="8"/>
      <c r="I19" s="31">
        <f>IF(F19="S(小)",32000*H19,IF(F19="M(中)",80000*H19,IF(F19="L(大)",112000*H19,"")))</f>
        <v>0</v>
      </c>
      <c r="J19" s="31">
        <f>G19*H19</f>
        <v>0</v>
      </c>
    </row>
    <row r="20" spans="1:10" x14ac:dyDescent="0.15">
      <c r="A20" s="7"/>
      <c r="B20" s="28" t="s">
        <v>10</v>
      </c>
      <c r="C20" s="8"/>
      <c r="D20" s="15"/>
      <c r="E20" s="7"/>
      <c r="F20" s="46" t="s">
        <v>30</v>
      </c>
      <c r="G20" s="30"/>
      <c r="H20" s="8"/>
      <c r="I20" s="31">
        <f>IF(F20="S(小)",32000*H20,IF(F20="M(中)",80000*H20,IF(F20="L(大)",112000*H20,"")))</f>
        <v>0</v>
      </c>
      <c r="J20" s="31">
        <f>G20*H20</f>
        <v>0</v>
      </c>
    </row>
    <row r="21" spans="1:10" x14ac:dyDescent="0.15">
      <c r="A21" s="47" t="s">
        <v>27</v>
      </c>
      <c r="B21" s="47"/>
      <c r="C21" s="47"/>
      <c r="D21" s="47"/>
      <c r="E21" s="47"/>
      <c r="F21" s="47"/>
      <c r="G21" s="47"/>
      <c r="H21" s="36">
        <f>SUM(H19:H20)</f>
        <v>0</v>
      </c>
      <c r="I21" s="42">
        <f>SUM(I19:I20)</f>
        <v>0</v>
      </c>
      <c r="J21" s="37">
        <f>ROUNDDOWN((SUM(J19:J20))*1.1,0)</f>
        <v>0</v>
      </c>
    </row>
    <row r="22" spans="1:10" x14ac:dyDescent="0.15">
      <c r="A22" s="16"/>
      <c r="B22" s="17"/>
      <c r="C22" s="17"/>
      <c r="D22" s="17"/>
      <c r="E22" s="17"/>
      <c r="F22" s="17"/>
      <c r="G22" s="18"/>
      <c r="I22" s="12"/>
      <c r="J22" s="14"/>
    </row>
    <row r="23" spans="1:10" ht="33.6" x14ac:dyDescent="0.15">
      <c r="A23" s="26" t="s">
        <v>5</v>
      </c>
      <c r="B23" s="26" t="s">
        <v>6</v>
      </c>
      <c r="C23" s="27" t="s">
        <v>7</v>
      </c>
      <c r="D23" s="27" t="s">
        <v>8</v>
      </c>
      <c r="E23" s="26" t="s">
        <v>9</v>
      </c>
      <c r="F23" s="23" t="s">
        <v>29</v>
      </c>
      <c r="G23" s="24" t="s">
        <v>17</v>
      </c>
      <c r="H23" s="22" t="s">
        <v>16</v>
      </c>
      <c r="I23" s="34" t="s">
        <v>41</v>
      </c>
      <c r="J23" s="34" t="s">
        <v>26</v>
      </c>
    </row>
    <row r="24" spans="1:10" x14ac:dyDescent="0.15">
      <c r="A24" s="7"/>
      <c r="B24" s="28" t="s">
        <v>11</v>
      </c>
      <c r="C24" s="8"/>
      <c r="D24" s="15"/>
      <c r="E24" s="7"/>
      <c r="F24" s="46" t="s">
        <v>24</v>
      </c>
      <c r="G24" s="30"/>
      <c r="H24" s="8"/>
      <c r="I24" s="31">
        <f>IF(F24="S(小)",176000*H24,IF(F24="M(中)",216000*H24,IF(F24="L(大)",272000*H24,"")))</f>
        <v>0</v>
      </c>
      <c r="J24" s="31">
        <f>G24*H24</f>
        <v>0</v>
      </c>
    </row>
    <row r="25" spans="1:10" x14ac:dyDescent="0.15">
      <c r="A25" s="7"/>
      <c r="B25" s="28" t="s">
        <v>11</v>
      </c>
      <c r="C25" s="8"/>
      <c r="D25" s="15"/>
      <c r="E25" s="7"/>
      <c r="F25" s="46" t="s">
        <v>24</v>
      </c>
      <c r="G25" s="30"/>
      <c r="H25" s="8"/>
      <c r="I25" s="31">
        <f>IF(F25="S(小)",176000*H25,IF(F25="M(中)",216000*H25,IF(F25="L(大)",272000*H25,"")))</f>
        <v>0</v>
      </c>
      <c r="J25" s="31">
        <f>G25*H25</f>
        <v>0</v>
      </c>
    </row>
    <row r="26" spans="1:10" x14ac:dyDescent="0.15">
      <c r="A26" s="47" t="s">
        <v>27</v>
      </c>
      <c r="B26" s="47"/>
      <c r="C26" s="47"/>
      <c r="D26" s="47"/>
      <c r="E26" s="47"/>
      <c r="F26" s="47"/>
      <c r="G26" s="47"/>
      <c r="H26" s="36">
        <f>SUM(H24:H25)</f>
        <v>0</v>
      </c>
      <c r="I26" s="42">
        <f>SUM(I24:I25)</f>
        <v>0</v>
      </c>
      <c r="J26" s="37">
        <f>ROUNDDOWN((SUM(J24:J25))*1.1,0)</f>
        <v>0</v>
      </c>
    </row>
    <row r="27" spans="1:10" ht="33.6" x14ac:dyDescent="0.15">
      <c r="A27" s="26" t="s">
        <v>5</v>
      </c>
      <c r="B27" s="26" t="s">
        <v>6</v>
      </c>
      <c r="C27" s="27" t="s">
        <v>7</v>
      </c>
      <c r="D27" s="27" t="s">
        <v>8</v>
      </c>
      <c r="E27" s="26" t="s">
        <v>9</v>
      </c>
      <c r="F27" s="23" t="s">
        <v>29</v>
      </c>
      <c r="G27" s="24" t="s">
        <v>17</v>
      </c>
      <c r="H27" s="22" t="s">
        <v>16</v>
      </c>
      <c r="I27" s="34" t="s">
        <v>41</v>
      </c>
      <c r="J27" s="34" t="s">
        <v>26</v>
      </c>
    </row>
    <row r="28" spans="1:10" x14ac:dyDescent="0.15">
      <c r="A28" s="7"/>
      <c r="B28" s="28" t="s">
        <v>11</v>
      </c>
      <c r="C28" s="8"/>
      <c r="D28" s="15"/>
      <c r="E28" s="7"/>
      <c r="F28" s="46" t="s">
        <v>28</v>
      </c>
      <c r="G28" s="30"/>
      <c r="H28" s="8"/>
      <c r="I28" s="31">
        <f>IF(F28="S(小)",176000*H28,IF(F28="M(中)",216000*H28,IF(F28="L(大)",272000*H28,"")))</f>
        <v>0</v>
      </c>
      <c r="J28" s="31">
        <f>G28*H28</f>
        <v>0</v>
      </c>
    </row>
    <row r="29" spans="1:10" x14ac:dyDescent="0.15">
      <c r="A29" s="7"/>
      <c r="B29" s="28" t="s">
        <v>11</v>
      </c>
      <c r="C29" s="8"/>
      <c r="D29" s="15"/>
      <c r="E29" s="7"/>
      <c r="F29" s="46" t="s">
        <v>28</v>
      </c>
      <c r="G29" s="30"/>
      <c r="H29" s="8"/>
      <c r="I29" s="31">
        <f>IF(F29="S(小)",176000*H29,IF(F29="M(中)",216000*H29,IF(F29="L(大)",272000*H29,"")))</f>
        <v>0</v>
      </c>
      <c r="J29" s="31">
        <f>G29*H29</f>
        <v>0</v>
      </c>
    </row>
    <row r="30" spans="1:10" x14ac:dyDescent="0.15">
      <c r="A30" s="47" t="s">
        <v>27</v>
      </c>
      <c r="B30" s="47"/>
      <c r="C30" s="47"/>
      <c r="D30" s="47"/>
      <c r="E30" s="47"/>
      <c r="F30" s="47"/>
      <c r="G30" s="47"/>
      <c r="H30" s="36">
        <f>SUM(H28:H29)</f>
        <v>0</v>
      </c>
      <c r="I30" s="42">
        <f>SUM(I28:I29)</f>
        <v>0</v>
      </c>
      <c r="J30" s="37">
        <f>ROUNDDOWN((SUM(J28:J29))*1.1,0)</f>
        <v>0</v>
      </c>
    </row>
    <row r="31" spans="1:10" ht="33.6" x14ac:dyDescent="0.15">
      <c r="A31" s="26" t="s">
        <v>5</v>
      </c>
      <c r="B31" s="26" t="s">
        <v>6</v>
      </c>
      <c r="C31" s="27" t="s">
        <v>7</v>
      </c>
      <c r="D31" s="27" t="s">
        <v>8</v>
      </c>
      <c r="E31" s="26" t="s">
        <v>9</v>
      </c>
      <c r="F31" s="23" t="s">
        <v>29</v>
      </c>
      <c r="G31" s="24" t="s">
        <v>17</v>
      </c>
      <c r="H31" s="22" t="s">
        <v>16</v>
      </c>
      <c r="I31" s="34" t="s">
        <v>41</v>
      </c>
      <c r="J31" s="34" t="s">
        <v>26</v>
      </c>
    </row>
    <row r="32" spans="1:10" x14ac:dyDescent="0.15">
      <c r="A32" s="7"/>
      <c r="B32" s="28" t="s">
        <v>11</v>
      </c>
      <c r="C32" s="8"/>
      <c r="D32" s="15"/>
      <c r="E32" s="7"/>
      <c r="F32" s="46" t="s">
        <v>30</v>
      </c>
      <c r="G32" s="30"/>
      <c r="H32" s="8"/>
      <c r="I32" s="31">
        <f>IF(F32="S(小)",176000*H32,IF(F32="M(中)",216000*H32,IF(F32="L(大)",272000*H32,"")))</f>
        <v>0</v>
      </c>
      <c r="J32" s="31">
        <f>G32*H32</f>
        <v>0</v>
      </c>
    </row>
    <row r="33" spans="1:10" x14ac:dyDescent="0.15">
      <c r="A33" s="7"/>
      <c r="B33" s="28" t="s">
        <v>11</v>
      </c>
      <c r="C33" s="8"/>
      <c r="D33" s="15"/>
      <c r="E33" s="7"/>
      <c r="F33" s="46" t="s">
        <v>30</v>
      </c>
      <c r="G33" s="30"/>
      <c r="H33" s="8"/>
      <c r="I33" s="31">
        <f>IF(F33="S(小)",176000*H33,IF(F33="M(中)",216000*H33,IF(F33="L(大)",272000*H33,"")))</f>
        <v>0</v>
      </c>
      <c r="J33" s="31">
        <f>G33*H33</f>
        <v>0</v>
      </c>
    </row>
    <row r="34" spans="1:10" x14ac:dyDescent="0.15">
      <c r="A34" s="47" t="s">
        <v>27</v>
      </c>
      <c r="B34" s="47"/>
      <c r="C34" s="47"/>
      <c r="D34" s="47"/>
      <c r="E34" s="47"/>
      <c r="F34" s="47"/>
      <c r="G34" s="47"/>
      <c r="H34" s="36">
        <f>SUM(H32:H33)</f>
        <v>0</v>
      </c>
      <c r="I34" s="42">
        <f>SUM(I32:I33)</f>
        <v>0</v>
      </c>
      <c r="J34" s="37">
        <f>ROUNDDOWN((SUM(J32:J33))*1.1,0)</f>
        <v>0</v>
      </c>
    </row>
    <row r="35" spans="1:10" ht="33.6" x14ac:dyDescent="0.15">
      <c r="A35" s="26" t="s">
        <v>5</v>
      </c>
      <c r="B35" s="26" t="s">
        <v>6</v>
      </c>
      <c r="C35" s="27" t="s">
        <v>7</v>
      </c>
      <c r="D35" s="27" t="s">
        <v>8</v>
      </c>
      <c r="E35" s="26" t="s">
        <v>9</v>
      </c>
      <c r="F35" s="23" t="s">
        <v>29</v>
      </c>
      <c r="G35" s="24" t="s">
        <v>17</v>
      </c>
      <c r="H35" s="22" t="s">
        <v>16</v>
      </c>
      <c r="I35" s="34" t="s">
        <v>41</v>
      </c>
      <c r="J35" s="34" t="s">
        <v>26</v>
      </c>
    </row>
    <row r="36" spans="1:10" x14ac:dyDescent="0.15">
      <c r="A36" s="7"/>
      <c r="B36" s="28" t="s">
        <v>12</v>
      </c>
      <c r="C36" s="8"/>
      <c r="D36" s="15"/>
      <c r="E36" s="7"/>
      <c r="F36" s="46" t="s">
        <v>24</v>
      </c>
      <c r="G36" s="30"/>
      <c r="H36" s="8"/>
      <c r="I36" s="31">
        <f>IF(F36="S(小)",176000*H36,IF(F36="M(中)",216000*H36,IF(F36="L(大)",272000*H36,"")))</f>
        <v>0</v>
      </c>
      <c r="J36" s="31">
        <f>G36*H36</f>
        <v>0</v>
      </c>
    </row>
    <row r="37" spans="1:10" x14ac:dyDescent="0.15">
      <c r="A37" s="7"/>
      <c r="B37" s="28" t="s">
        <v>12</v>
      </c>
      <c r="C37" s="8"/>
      <c r="D37" s="15"/>
      <c r="E37" s="7"/>
      <c r="F37" s="46" t="s">
        <v>24</v>
      </c>
      <c r="G37" s="30"/>
      <c r="H37" s="8"/>
      <c r="I37" s="31">
        <f>IF(F37="S(小)",176000*H37,IF(F37="M(中)",216000*H37,IF(F37="L(大)",272000*H37,"")))</f>
        <v>0</v>
      </c>
      <c r="J37" s="31">
        <f>G37*H37</f>
        <v>0</v>
      </c>
    </row>
    <row r="38" spans="1:10" x14ac:dyDescent="0.15">
      <c r="A38" s="47" t="s">
        <v>27</v>
      </c>
      <c r="B38" s="47"/>
      <c r="C38" s="47"/>
      <c r="D38" s="47"/>
      <c r="E38" s="47"/>
      <c r="F38" s="47"/>
      <c r="G38" s="47"/>
      <c r="H38" s="36">
        <f>SUM(H36:H37)</f>
        <v>0</v>
      </c>
      <c r="I38" s="42">
        <f>SUM(I36:I37)</f>
        <v>0</v>
      </c>
      <c r="J38" s="37">
        <f>ROUNDDOWN((SUM(J36:J37))*1.1,0)</f>
        <v>0</v>
      </c>
    </row>
    <row r="39" spans="1:10" ht="33.6" x14ac:dyDescent="0.15">
      <c r="A39" s="26" t="s">
        <v>5</v>
      </c>
      <c r="B39" s="26" t="s">
        <v>6</v>
      </c>
      <c r="C39" s="27" t="s">
        <v>7</v>
      </c>
      <c r="D39" s="27" t="s">
        <v>8</v>
      </c>
      <c r="E39" s="26" t="s">
        <v>9</v>
      </c>
      <c r="F39" s="23" t="s">
        <v>29</v>
      </c>
      <c r="G39" s="24" t="s">
        <v>17</v>
      </c>
      <c r="H39" s="22" t="s">
        <v>16</v>
      </c>
      <c r="I39" s="34" t="s">
        <v>41</v>
      </c>
      <c r="J39" s="34" t="s">
        <v>26</v>
      </c>
    </row>
    <row r="40" spans="1:10" x14ac:dyDescent="0.15">
      <c r="A40" s="7"/>
      <c r="B40" s="28" t="s">
        <v>12</v>
      </c>
      <c r="C40" s="8"/>
      <c r="D40" s="15"/>
      <c r="E40" s="7"/>
      <c r="F40" s="46" t="s">
        <v>28</v>
      </c>
      <c r="G40" s="30"/>
      <c r="H40" s="8"/>
      <c r="I40" s="31">
        <f>IF(F40="S(小)",176000*H40,IF(F40="M(中)",216000*H40,IF(F40="L(大)",272000*H40,"")))</f>
        <v>0</v>
      </c>
      <c r="J40" s="31">
        <f>G40*H40</f>
        <v>0</v>
      </c>
    </row>
    <row r="41" spans="1:10" x14ac:dyDescent="0.15">
      <c r="A41" s="7"/>
      <c r="B41" s="28" t="s">
        <v>12</v>
      </c>
      <c r="C41" s="8"/>
      <c r="D41" s="15"/>
      <c r="E41" s="7"/>
      <c r="F41" s="46" t="s">
        <v>28</v>
      </c>
      <c r="G41" s="30"/>
      <c r="H41" s="8"/>
      <c r="I41" s="31">
        <f>IF(F41="S(小)",176000*H41,IF(F41="M(中)",216000*H41,IF(F41="L(大)",272000*H41,"")))</f>
        <v>0</v>
      </c>
      <c r="J41" s="31">
        <f>G41*H41</f>
        <v>0</v>
      </c>
    </row>
    <row r="42" spans="1:10" x14ac:dyDescent="0.15">
      <c r="A42" s="47" t="s">
        <v>27</v>
      </c>
      <c r="B42" s="47"/>
      <c r="C42" s="47"/>
      <c r="D42" s="47"/>
      <c r="E42" s="47"/>
      <c r="F42" s="47"/>
      <c r="G42" s="47"/>
      <c r="H42" s="36">
        <f>SUM(H40:H41)</f>
        <v>0</v>
      </c>
      <c r="I42" s="42">
        <f>SUM(I40:I41)</f>
        <v>0</v>
      </c>
      <c r="J42" s="37">
        <f>ROUNDDOWN((SUM(J40:J41))*1.1,0)</f>
        <v>0</v>
      </c>
    </row>
    <row r="43" spans="1:10" ht="33.6" x14ac:dyDescent="0.15">
      <c r="A43" s="26" t="s">
        <v>5</v>
      </c>
      <c r="B43" s="26" t="s">
        <v>6</v>
      </c>
      <c r="C43" s="27" t="s">
        <v>7</v>
      </c>
      <c r="D43" s="27" t="s">
        <v>8</v>
      </c>
      <c r="E43" s="26" t="s">
        <v>9</v>
      </c>
      <c r="F43" s="23" t="s">
        <v>29</v>
      </c>
      <c r="G43" s="24" t="s">
        <v>17</v>
      </c>
      <c r="H43" s="22" t="s">
        <v>16</v>
      </c>
      <c r="I43" s="34" t="s">
        <v>41</v>
      </c>
      <c r="J43" s="34" t="s">
        <v>26</v>
      </c>
    </row>
    <row r="44" spans="1:10" x14ac:dyDescent="0.15">
      <c r="A44" s="7"/>
      <c r="B44" s="28" t="s">
        <v>12</v>
      </c>
      <c r="C44" s="8"/>
      <c r="D44" s="15"/>
      <c r="E44" s="7"/>
      <c r="F44" s="46" t="s">
        <v>30</v>
      </c>
      <c r="G44" s="30"/>
      <c r="H44" s="8"/>
      <c r="I44" s="31">
        <f>IF(F44="S(小)",176000*H44,IF(F44="M(中)",216000*H44,IF(F44="L(大)",272000*H44,"")))</f>
        <v>0</v>
      </c>
      <c r="J44" s="31">
        <f>G44*H44</f>
        <v>0</v>
      </c>
    </row>
    <row r="45" spans="1:10" x14ac:dyDescent="0.15">
      <c r="A45" s="7"/>
      <c r="B45" s="28" t="s">
        <v>12</v>
      </c>
      <c r="C45" s="8"/>
      <c r="D45" s="15"/>
      <c r="E45" s="7"/>
      <c r="F45" s="46" t="s">
        <v>30</v>
      </c>
      <c r="G45" s="30"/>
      <c r="H45" s="8"/>
      <c r="I45" s="31">
        <f>IF(F45="S(小)",176000*H45,IF(F45="M(中)",216000*H45,IF(F45="L(大)",272000*H45,"")))</f>
        <v>0</v>
      </c>
      <c r="J45" s="31">
        <f>G45*H45</f>
        <v>0</v>
      </c>
    </row>
    <row r="46" spans="1:10" x14ac:dyDescent="0.15">
      <c r="A46" s="47" t="s">
        <v>27</v>
      </c>
      <c r="B46" s="47"/>
      <c r="C46" s="47"/>
      <c r="D46" s="47"/>
      <c r="E46" s="47"/>
      <c r="F46" s="47"/>
      <c r="G46" s="47"/>
      <c r="H46" s="36">
        <f>SUM(H44:H45)</f>
        <v>0</v>
      </c>
      <c r="I46" s="42">
        <f>SUM(I44:I45)</f>
        <v>0</v>
      </c>
      <c r="J46" s="37">
        <f>ROUNDDOWN((SUM(J44:J45))*1.1,0)</f>
        <v>0</v>
      </c>
    </row>
    <row r="47" spans="1:10" ht="33.6" x14ac:dyDescent="0.15">
      <c r="A47" s="26" t="s">
        <v>5</v>
      </c>
      <c r="B47" s="26" t="s">
        <v>6</v>
      </c>
      <c r="C47" s="27" t="s">
        <v>7</v>
      </c>
      <c r="D47" s="27" t="s">
        <v>8</v>
      </c>
      <c r="E47" s="26" t="s">
        <v>9</v>
      </c>
      <c r="F47" s="23" t="s">
        <v>38</v>
      </c>
      <c r="G47" s="24" t="s">
        <v>18</v>
      </c>
      <c r="H47" s="22" t="s">
        <v>16</v>
      </c>
      <c r="I47" s="34" t="s">
        <v>41</v>
      </c>
      <c r="J47" s="34" t="s">
        <v>26</v>
      </c>
    </row>
    <row r="48" spans="1:10" x14ac:dyDescent="0.15">
      <c r="A48" s="7"/>
      <c r="B48" s="28" t="s">
        <v>13</v>
      </c>
      <c r="C48" s="8"/>
      <c r="D48" s="15"/>
      <c r="E48" s="7"/>
      <c r="F48" s="32" t="s">
        <v>31</v>
      </c>
      <c r="G48" s="30"/>
      <c r="H48" s="8"/>
      <c r="I48" s="31">
        <f>IF(F48="小",344000*H48,IF(F48="大",392000*H48,""))</f>
        <v>0</v>
      </c>
      <c r="J48" s="31">
        <f>G48*H48</f>
        <v>0</v>
      </c>
    </row>
    <row r="49" spans="1:10" x14ac:dyDescent="0.15">
      <c r="A49" s="7"/>
      <c r="B49" s="28" t="s">
        <v>13</v>
      </c>
      <c r="C49" s="8"/>
      <c r="D49" s="15"/>
      <c r="E49" s="7"/>
      <c r="F49" s="32" t="s">
        <v>31</v>
      </c>
      <c r="G49" s="30"/>
      <c r="H49" s="8"/>
      <c r="I49" s="31">
        <f>IF(F49="小",344000*H49,IF(F49="大",392000*H49,""))</f>
        <v>0</v>
      </c>
      <c r="J49" s="31">
        <f>G49*H49</f>
        <v>0</v>
      </c>
    </row>
    <row r="50" spans="1:10" ht="18.75" customHeight="1" x14ac:dyDescent="0.15">
      <c r="A50" s="47" t="s">
        <v>27</v>
      </c>
      <c r="B50" s="47"/>
      <c r="C50" s="47"/>
      <c r="D50" s="47"/>
      <c r="E50" s="47"/>
      <c r="F50" s="47"/>
      <c r="G50" s="47"/>
      <c r="H50" s="36">
        <f>SUM(H48:H49)</f>
        <v>0</v>
      </c>
      <c r="I50" s="42">
        <f>SUM(I48:I49)</f>
        <v>0</v>
      </c>
      <c r="J50" s="37">
        <f>ROUNDDOWN((SUM(J48:J49))*1.1,0)</f>
        <v>0</v>
      </c>
    </row>
    <row r="51" spans="1:10" ht="33.6" x14ac:dyDescent="0.15">
      <c r="A51" s="26" t="s">
        <v>5</v>
      </c>
      <c r="B51" s="26" t="s">
        <v>6</v>
      </c>
      <c r="C51" s="27" t="s">
        <v>7</v>
      </c>
      <c r="D51" s="27" t="s">
        <v>8</v>
      </c>
      <c r="E51" s="26" t="s">
        <v>9</v>
      </c>
      <c r="F51" s="23" t="s">
        <v>38</v>
      </c>
      <c r="G51" s="24" t="s">
        <v>18</v>
      </c>
      <c r="H51" s="22" t="s">
        <v>16</v>
      </c>
      <c r="I51" s="34" t="s">
        <v>41</v>
      </c>
      <c r="J51" s="34" t="s">
        <v>26</v>
      </c>
    </row>
    <row r="52" spans="1:10" x14ac:dyDescent="0.15">
      <c r="A52" s="7"/>
      <c r="B52" s="28" t="s">
        <v>13</v>
      </c>
      <c r="C52" s="8"/>
      <c r="D52" s="15"/>
      <c r="E52" s="7"/>
      <c r="F52" s="32" t="s">
        <v>32</v>
      </c>
      <c r="G52" s="30"/>
      <c r="H52" s="8"/>
      <c r="I52" s="31">
        <f>IF(F52="小",344000*H52,IF(F52="大",392000*H52,""))</f>
        <v>0</v>
      </c>
      <c r="J52" s="31">
        <f>G52*H52</f>
        <v>0</v>
      </c>
    </row>
    <row r="53" spans="1:10" x14ac:dyDescent="0.15">
      <c r="A53" s="7"/>
      <c r="B53" s="28" t="s">
        <v>13</v>
      </c>
      <c r="C53" s="8"/>
      <c r="D53" s="15"/>
      <c r="E53" s="7"/>
      <c r="F53" s="32" t="s">
        <v>32</v>
      </c>
      <c r="G53" s="30"/>
      <c r="H53" s="8"/>
      <c r="I53" s="31">
        <f>IF(F53="小",344000*H53,IF(F53="大",392000*H53,""))</f>
        <v>0</v>
      </c>
      <c r="J53" s="31">
        <f>G53*H53</f>
        <v>0</v>
      </c>
    </row>
    <row r="54" spans="1:10" x14ac:dyDescent="0.15">
      <c r="A54" s="47" t="s">
        <v>27</v>
      </c>
      <c r="B54" s="47"/>
      <c r="C54" s="47"/>
      <c r="D54" s="47"/>
      <c r="E54" s="47"/>
      <c r="F54" s="47"/>
      <c r="G54" s="47"/>
      <c r="H54" s="36">
        <f>SUM(H52:H53)</f>
        <v>0</v>
      </c>
      <c r="I54" s="42">
        <f>SUM(I52:I53)</f>
        <v>0</v>
      </c>
      <c r="J54" s="37">
        <f>ROUNDDOWN((SUM(J52:J53))*1.1,0)</f>
        <v>0</v>
      </c>
    </row>
    <row r="55" spans="1:10" x14ac:dyDescent="0.15">
      <c r="A55" s="39" t="s">
        <v>14</v>
      </c>
      <c r="B55" s="35"/>
      <c r="C55" s="35"/>
      <c r="D55" s="35"/>
      <c r="E55" s="35"/>
      <c r="F55" s="35"/>
      <c r="G55" s="40"/>
      <c r="H55" s="35"/>
      <c r="I55" s="35"/>
      <c r="J55" s="37"/>
    </row>
    <row r="56" spans="1:10" ht="33.6" x14ac:dyDescent="0.15">
      <c r="A56" s="26" t="s">
        <v>5</v>
      </c>
      <c r="B56" s="26" t="s">
        <v>40</v>
      </c>
      <c r="C56" s="27" t="s">
        <v>7</v>
      </c>
      <c r="D56" s="27" t="s">
        <v>8</v>
      </c>
      <c r="E56" s="27" t="s">
        <v>15</v>
      </c>
      <c r="F56" s="23" t="s">
        <v>39</v>
      </c>
      <c r="G56" s="25" t="s">
        <v>19</v>
      </c>
      <c r="H56" s="22" t="s">
        <v>20</v>
      </c>
      <c r="I56" s="34" t="s">
        <v>41</v>
      </c>
      <c r="J56" s="34" t="s">
        <v>26</v>
      </c>
    </row>
    <row r="57" spans="1:10" x14ac:dyDescent="0.15">
      <c r="A57" s="7"/>
      <c r="B57" s="28" t="s">
        <v>34</v>
      </c>
      <c r="C57" s="20"/>
      <c r="D57" s="8"/>
      <c r="E57" s="8"/>
      <c r="F57" s="46" t="s">
        <v>33</v>
      </c>
      <c r="G57" s="30"/>
      <c r="H57" s="44"/>
      <c r="I57" s="29">
        <f>H57*225000</f>
        <v>0</v>
      </c>
      <c r="J57" s="31">
        <f>G57*H57</f>
        <v>0</v>
      </c>
    </row>
    <row r="58" spans="1:10" x14ac:dyDescent="0.15">
      <c r="A58" s="7"/>
      <c r="B58" s="28" t="s">
        <v>34</v>
      </c>
      <c r="C58" s="20"/>
      <c r="D58" s="8"/>
      <c r="E58" s="8"/>
      <c r="F58" s="46" t="s">
        <v>35</v>
      </c>
      <c r="G58" s="30"/>
      <c r="H58" s="44"/>
      <c r="I58" s="29">
        <f>H58*338000</f>
        <v>0</v>
      </c>
      <c r="J58" s="31">
        <f>G58*H58</f>
        <v>0</v>
      </c>
    </row>
    <row r="59" spans="1:10" x14ac:dyDescent="0.15">
      <c r="A59" s="47" t="s">
        <v>27</v>
      </c>
      <c r="B59" s="47"/>
      <c r="C59" s="47"/>
      <c r="D59" s="47"/>
      <c r="E59" s="47"/>
      <c r="F59" s="47"/>
      <c r="G59" s="47"/>
      <c r="H59" s="45">
        <f>SUM(H57:H58)</f>
        <v>0</v>
      </c>
      <c r="I59" s="42">
        <f>SUM(I57:I58)</f>
        <v>0</v>
      </c>
      <c r="J59" s="37">
        <f>ROUNDDOWN((SUM(J57:J58))*1.1,0)</f>
        <v>0</v>
      </c>
    </row>
    <row r="60" spans="1:10" ht="33.6" x14ac:dyDescent="0.15">
      <c r="A60" s="26" t="s">
        <v>5</v>
      </c>
      <c r="B60" s="26" t="s">
        <v>40</v>
      </c>
      <c r="C60" s="27" t="s">
        <v>7</v>
      </c>
      <c r="D60" s="27" t="s">
        <v>8</v>
      </c>
      <c r="E60" s="27" t="s">
        <v>15</v>
      </c>
      <c r="F60" s="23" t="s">
        <v>39</v>
      </c>
      <c r="G60" s="25" t="s">
        <v>19</v>
      </c>
      <c r="H60" s="22" t="s">
        <v>20</v>
      </c>
      <c r="I60" s="34" t="s">
        <v>41</v>
      </c>
      <c r="J60" s="34" t="s">
        <v>26</v>
      </c>
    </row>
    <row r="61" spans="1:10" x14ac:dyDescent="0.15">
      <c r="A61" s="7"/>
      <c r="B61" s="28" t="s">
        <v>36</v>
      </c>
      <c r="C61" s="20"/>
      <c r="D61" s="8"/>
      <c r="E61" s="8"/>
      <c r="F61" s="46" t="s">
        <v>33</v>
      </c>
      <c r="G61" s="30"/>
      <c r="H61" s="44"/>
      <c r="I61" s="29">
        <f>H61*80000</f>
        <v>0</v>
      </c>
      <c r="J61" s="31">
        <f>G61*H61</f>
        <v>0</v>
      </c>
    </row>
    <row r="62" spans="1:10" x14ac:dyDescent="0.15">
      <c r="A62" s="7"/>
      <c r="B62" s="28" t="s">
        <v>36</v>
      </c>
      <c r="C62" s="20"/>
      <c r="D62" s="8"/>
      <c r="E62" s="8"/>
      <c r="F62" s="46" t="s">
        <v>35</v>
      </c>
      <c r="G62" s="30"/>
      <c r="H62" s="44"/>
      <c r="I62" s="29">
        <f>H62*137000</f>
        <v>0</v>
      </c>
      <c r="J62" s="31">
        <f>G62*H62</f>
        <v>0</v>
      </c>
    </row>
    <row r="63" spans="1:10" x14ac:dyDescent="0.15">
      <c r="A63" s="47" t="s">
        <v>27</v>
      </c>
      <c r="B63" s="47"/>
      <c r="C63" s="47"/>
      <c r="D63" s="47"/>
      <c r="E63" s="47"/>
      <c r="F63" s="47"/>
      <c r="G63" s="47"/>
      <c r="H63" s="45">
        <f>SUM(H61:H62)</f>
        <v>0</v>
      </c>
      <c r="I63" s="42">
        <f>SUM(I61:I62)</f>
        <v>0</v>
      </c>
      <c r="J63" s="37">
        <f>ROUNDDOWN((SUM(J61:J62))*1.1,0)</f>
        <v>0</v>
      </c>
    </row>
    <row r="64" spans="1:10" ht="33.6" x14ac:dyDescent="0.15">
      <c r="A64" s="26" t="s">
        <v>5</v>
      </c>
      <c r="B64" s="26" t="s">
        <v>40</v>
      </c>
      <c r="C64" s="27" t="s">
        <v>7</v>
      </c>
      <c r="D64" s="27" t="s">
        <v>8</v>
      </c>
      <c r="E64" s="27" t="s">
        <v>15</v>
      </c>
      <c r="F64" s="23" t="s">
        <v>39</v>
      </c>
      <c r="G64" s="25" t="s">
        <v>19</v>
      </c>
      <c r="H64" s="22" t="s">
        <v>20</v>
      </c>
      <c r="I64" s="34" t="s">
        <v>41</v>
      </c>
      <c r="J64" s="34" t="s">
        <v>26</v>
      </c>
    </row>
    <row r="65" spans="1:10" x14ac:dyDescent="0.15">
      <c r="A65" s="7"/>
      <c r="B65" s="28" t="s">
        <v>37</v>
      </c>
      <c r="C65" s="20"/>
      <c r="D65" s="8"/>
      <c r="E65" s="8"/>
      <c r="F65" s="46" t="s">
        <v>33</v>
      </c>
      <c r="G65" s="30"/>
      <c r="H65" s="44"/>
      <c r="I65" s="29">
        <f>H65*280000</f>
        <v>0</v>
      </c>
      <c r="J65" s="31">
        <f>G65*H65</f>
        <v>0</v>
      </c>
    </row>
    <row r="66" spans="1:10" x14ac:dyDescent="0.15">
      <c r="A66" s="7"/>
      <c r="B66" s="28" t="s">
        <v>37</v>
      </c>
      <c r="C66" s="20"/>
      <c r="D66" s="8"/>
      <c r="E66" s="8"/>
      <c r="F66" s="46" t="s">
        <v>35</v>
      </c>
      <c r="G66" s="30"/>
      <c r="H66" s="44"/>
      <c r="I66" s="29">
        <f>H66*420000</f>
        <v>0</v>
      </c>
      <c r="J66" s="31">
        <f>G66*H66</f>
        <v>0</v>
      </c>
    </row>
    <row r="67" spans="1:10" x14ac:dyDescent="0.15">
      <c r="A67" s="47" t="s">
        <v>27</v>
      </c>
      <c r="B67" s="47"/>
      <c r="C67" s="47"/>
      <c r="D67" s="47"/>
      <c r="E67" s="47"/>
      <c r="F67" s="47"/>
      <c r="G67" s="47"/>
      <c r="H67" s="45">
        <f>SUM(H65:H66)</f>
        <v>0</v>
      </c>
      <c r="I67" s="42">
        <f>SUM(I65:I66)</f>
        <v>0</v>
      </c>
      <c r="J67" s="37">
        <f>ROUNDDOWN((SUM(J65:J66))*1.1,0)</f>
        <v>0</v>
      </c>
    </row>
    <row r="68" spans="1:10" x14ac:dyDescent="0.15">
      <c r="A68" s="19"/>
      <c r="F68" s="43"/>
      <c r="G68" s="18"/>
      <c r="H68" s="38"/>
      <c r="I68" s="19"/>
      <c r="J68" s="14"/>
    </row>
    <row r="69" spans="1:10" x14ac:dyDescent="0.15">
      <c r="A69" s="12" t="s">
        <v>23</v>
      </c>
    </row>
    <row r="70" spans="1:10" x14ac:dyDescent="0.15">
      <c r="A70" s="12" t="s">
        <v>22</v>
      </c>
    </row>
  </sheetData>
  <mergeCells count="21">
    <mergeCell ref="A1:J1"/>
    <mergeCell ref="A3:J3"/>
    <mergeCell ref="A4:J4"/>
    <mergeCell ref="A5:J5"/>
    <mergeCell ref="A6:J6"/>
    <mergeCell ref="A59:G59"/>
    <mergeCell ref="A63:G63"/>
    <mergeCell ref="A67:G67"/>
    <mergeCell ref="B7:J7"/>
    <mergeCell ref="A13:G13"/>
    <mergeCell ref="A17:G17"/>
    <mergeCell ref="A21:G21"/>
    <mergeCell ref="A8:J8"/>
    <mergeCell ref="A26:G26"/>
    <mergeCell ref="A30:G30"/>
    <mergeCell ref="A34:G34"/>
    <mergeCell ref="A38:G38"/>
    <mergeCell ref="A42:G42"/>
    <mergeCell ref="A46:G46"/>
    <mergeCell ref="A50:G50"/>
    <mergeCell ref="A54:G54"/>
  </mergeCells>
  <phoneticPr fontId="1"/>
  <dataValidations count="2">
    <dataValidation type="decimal" allowBlank="1" showInputMessage="1" showErrorMessage="1" sqref="H57:H58 H61:H62 H65:H66">
      <formula1>0</formula1>
      <formula2>999</formula2>
    </dataValidation>
    <dataValidation type="whole" allowBlank="1" showInputMessage="1" showErrorMessage="1" sqref="H24:H25 H36:H37 H48:H49 H11:H12 H15:H16 H19:H20 H28:H29 H32:H33 H40:H41 H44:H45 H52:H53">
      <formula1>0</formula1>
      <formula2>99</formula2>
    </dataValidation>
  </dataValidations>
  <printOptions horizontalCentered="1"/>
  <pageMargins left="0.78740157480314965" right="0.39370078740157483" top="0.78740157480314965" bottom="0.59055118110236227" header="0.31496062992125984" footer="0.31496062992125984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3:F8"/>
  <sheetViews>
    <sheetView workbookViewId="0">
      <selection activeCell="B3" sqref="B3"/>
    </sheetView>
  </sheetViews>
  <sheetFormatPr defaultColWidth="9" defaultRowHeight="13.2" x14ac:dyDescent="0.2"/>
  <cols>
    <col min="1" max="1" width="9" style="4"/>
    <col min="2" max="2" width="13.109375" style="4" bestFit="1" customWidth="1"/>
    <col min="3" max="16384" width="9" style="4"/>
  </cols>
  <sheetData>
    <row r="3" spans="2:6" ht="14.4" x14ac:dyDescent="0.2">
      <c r="B3" s="2" t="s">
        <v>0</v>
      </c>
      <c r="C3" s="3">
        <v>2</v>
      </c>
      <c r="D3" s="3">
        <v>3</v>
      </c>
      <c r="E3" s="3">
        <v>4</v>
      </c>
      <c r="F3" s="3">
        <v>5</v>
      </c>
    </row>
    <row r="4" spans="2:6" ht="14.4" x14ac:dyDescent="0.2">
      <c r="B4" s="5"/>
      <c r="C4" s="1" t="b">
        <v>0</v>
      </c>
      <c r="D4" s="1" t="b">
        <v>0</v>
      </c>
      <c r="E4" s="1" t="b">
        <v>0</v>
      </c>
      <c r="F4" s="1" t="b">
        <v>0</v>
      </c>
    </row>
    <row r="7" spans="2:6" ht="14.4" x14ac:dyDescent="0.2">
      <c r="B7" s="6" t="s">
        <v>1</v>
      </c>
      <c r="C7" s="6" t="s">
        <v>2</v>
      </c>
      <c r="D7" s="6" t="s">
        <v>3</v>
      </c>
    </row>
    <row r="8" spans="2:6" ht="14.4" x14ac:dyDescent="0.2">
      <c r="B8" s="5"/>
      <c r="C8" s="1" t="b">
        <v>0</v>
      </c>
      <c r="D8" s="1" t="b">
        <v>0</v>
      </c>
    </row>
  </sheetData>
  <sheetProtection selectLockedCells="1" selectUnlockedCell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開口部・躯体等改修事業費明細書</vt:lpstr>
      <vt:lpstr>判定</vt:lpstr>
      <vt:lpstr>開口部・躯体等改修事業費明細書!Print_Area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2025-05-09T01:27:19Z</dcterms:modified>
</cp:coreProperties>
</file>